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worksheets/sheet4.xml" ContentType="application/vnd.openxmlformats-officedocument.spreadsheetml.worksheet+xml"/>
  <Override PartName="/xl/comments5.xml" ContentType="application/vnd.openxmlformats-officedocument.spreadsheetml.comments+xml"/>
  <Override PartName="/xl/drawings/drawing5.xml" ContentType="application/vnd.openxmlformats-officedocument.drawing+xml"/>
  <Default Extension="vml" ContentType="application/vnd.openxmlformats-officedocument.vmlDrawing"/>
  <Override PartName="/xl/worksheets/sheet5.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My Documents\Desktop\採購主辦案件\招標文件\新約\8-珠山電廠單身備勤宿舍新建工程\1.招標文件\定稿本\上傳用\03詳細價目表\"/>
    </mc:Choice>
  </mc:AlternateContent>
  <bookViews>
    <workbookView xWindow="-103" yWindow="-103" windowWidth="15566" windowHeight="9463" tabRatio="842" activeTab="2"/>
  </bookViews>
  <sheets>
    <sheet name="總表" sheetId="10" r:id="rId3"/>
    <sheet name="工作表1" sheetId="15" state="hidden" r:id="rId4"/>
    <sheet name="詳細價目表" sheetId="2" r:id="rId5"/>
    <sheet name="分年預算表(參考)" sheetId="12" state="hidden" r:id="rId6"/>
    <sheet name="分年預算月報表(參考)" sheetId="11" state="hidden" r:id="rId7"/>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tpc11">[1]附註50!#REF!</definedName>
    <definedName name="__tpc12">[2]附註50!#REF!</definedName>
    <definedName name="_工程名稱" localSheetId="2">"['file:///E:/%E6%A1%83%E6%9D%B1%E5%B7%A1%E4%BF%AE/%E6%A1%83%E6%9D%B1%E8%A9%B3%E7%B4%B0%E5%83%B9%E7%9B%AE%E8%A1%A8%E7%A8%BF%20(%E8%87%AA%E5%8B%95%E5%84%B2%E5%AD%98)%20(%E8%87%AA%E5%8B%95%E5%84%B2%E5%AD%98).xls'#$工作單首頁.$C$6]"</definedName>
    <definedName name="_工程名稱" localSheetId="0">"['file:///E:/%E6%A1%83%E6%9D%B1%E5%B7%A1%E4%BF%AE/%E6%A1%83%E6%9D%B1%E8%A9%B3%E7%B4%B0%E5%83%B9%E7%9B%AE%E8%A1%A8%E7%A8%BF%20(%E8%87%AA%E5%8B%95%E5%84%B2%E5%AD%98)%20(%E8%87%AA%E5%8B%95%E5%84%B2%E5%AD%98).xls'#$工作單首頁.$C$6]"</definedName>
    <definedName name="_工程名稱">"""['file:///E:/%E6%A1%83%E6%9D%B1%E5%B7%A1%E4%BF%AE/%E6%A1%83%E6%9D%B1%E8%A9%B3%E7%B4%B0%E5%83%B9%E7%9B%AE%E8%A1%A8%E7%A8%BF%20(%E8%87%AA%E5%8B%95%E5%84%B2%E5%AD%98)%20(%E8%87%AA%E5%8B%95%E5%84%B2%E5%AD%98).xls'#$工作單首頁.$C$6]"""</definedName>
    <definedName name="_共同項目費">[3]預算詳細表!#REF!</definedName>
    <definedName name="_安衛環保費">[3]預算詳細表!#REF!</definedName>
    <definedName name="_直接費用">[3]預算詳細表!#REF!</definedName>
    <definedName name="_電氣人工費">[3]預算詳細表!#REF!</definedName>
    <definedName name="_電氣工程費">[3]預算詳細表!#REF!</definedName>
    <definedName name="_預算金額未含直接費">[3]預算總表!$F$15</definedName>
    <definedName name="_機械人工費">[3]預算詳細表!#REF!</definedName>
    <definedName name="_機械工程費">[3]預算詳細表!#REF!</definedName>
    <definedName name="a">[1]附註50!#REF!</definedName>
    <definedName name="A100.">[4]鳳農土!#REF!</definedName>
    <definedName name="abcd">[5]MAT!#REF!</definedName>
    <definedName name="AC加舖費">#REF!</definedName>
    <definedName name="AC修復費">#REF!</definedName>
    <definedName name="b">[1]附註50!#REF!</definedName>
    <definedName name="BAN_TOTAL">#REF!</definedName>
    <definedName name="CODE">[6]供給器材!#REF!</definedName>
    <definedName name="D">#REF!</definedName>
    <definedName name="_xlnm.Database">[4]單價25S!#REF!</definedName>
    <definedName name="E">#REF!</definedName>
    <definedName name="Extract">[7]MAT!#REF!</definedName>
    <definedName name="F">#REF!</definedName>
    <definedName name="FILE">#REF!</definedName>
    <definedName name="_xlnm.Print_Area" localSheetId="4">'分年預算月報表(參考)'!$A$1:$BG$15</definedName>
    <definedName name="_xlnm.Print_Area" localSheetId="3">'分年預算表(參考)'!$A$1:$H$9</definedName>
    <definedName name="_xlnm.Print_Area" localSheetId="2">詳細價目表!$A$1:$G$84</definedName>
    <definedName name="_xlnm.Print_Area" localSheetId="0">總表!$A$1:$G$21</definedName>
    <definedName name="T型涵洞數">#REF!</definedName>
    <definedName name="wrn.TEST1." localSheetId="3" hidden="1">{#N/A,#N/A,FALSE,"成本估計"}</definedName>
    <definedName name="wrn.TEST1." hidden="1">{#N/A,#N/A,FALSE,"成本估計"}</definedName>
    <definedName name="x">#REF!</definedName>
    <definedName name="一般涵洞長">#REF!</definedName>
    <definedName name="乙方人孔蓋">[4]發包檔!$B$80</definedName>
    <definedName name="人孔擋土47">[4]發包檔!$B$32</definedName>
    <definedName name="人孔頸部">[4]發包檔!$B$44</definedName>
    <definedName name="人孔總數">#REF!</definedName>
    <definedName name="人行道復舊">[4]發包檔!$B$48</definedName>
    <definedName name="工期">#REF!</definedName>
    <definedName name="工程名稱">#REF!</definedName>
    <definedName name="工程地點">#REF!</definedName>
    <definedName name="工程成本估算表新">[8]附註50!#REF!</definedName>
    <definedName name="工程費總計">#REF!</definedName>
    <definedName name="工程概要">#REF!</definedName>
    <definedName name="工程編號">#REF!</definedName>
    <definedName name="工程總長">#REF!</definedName>
    <definedName name="分析表1">[4]單價分析表!#REF!</definedName>
    <definedName name="分析表10">[4]單價分析表!#REF!</definedName>
    <definedName name="分析表11">[4]單價分析表!#REF!</definedName>
    <definedName name="分析表12">[4]單價分析表!#REF!</definedName>
    <definedName name="分析表13">[4]單價分析表!#REF!</definedName>
    <definedName name="分析表17">[4]單價分析表!#REF!</definedName>
    <definedName name="分析表2">[9]單價分析表!#REF!</definedName>
    <definedName name="分析表3">[4]單價分析表!#REF!</definedName>
    <definedName name="分析表4">[4]單價分析表!#REF!</definedName>
    <definedName name="分析表5">[4]單價分析表!#REF!</definedName>
    <definedName name="分析表6">[4]單價分析表!#REF!</definedName>
    <definedName name="分析表7">[4]單價分析表!#REF!</definedName>
    <definedName name="分析表8">[4]單價分析表!#REF!</definedName>
    <definedName name="分析表9">[4]單價分析表!#REF!</definedName>
    <definedName name="台北市">#REF!</definedName>
    <definedName name="共同項目金額">[4]數量表!$M$56</definedName>
    <definedName name="合計A">#REF!</definedName>
    <definedName name="合計B">#REF!</definedName>
    <definedName name="地物情況">#REF!</definedName>
    <definedName name="押標金">[6]投標附註!#REF!</definedName>
    <definedName name="表3" localSheetId="3" hidden="1">{#N/A,#N/A,FALSE,"成本估計"}</definedName>
    <definedName name="表3" hidden="1">{#N/A,#N/A,FALSE,"成本估計"}</definedName>
    <definedName name="表4" localSheetId="3" hidden="1">{#N/A,#N/A,FALSE,"成本估計"}</definedName>
    <definedName name="表4" hidden="1">{#N/A,#N/A,FALSE,"成本估計"}</definedName>
    <definedName name="附">[10]附註50!#REF!</definedName>
    <definedName name="附註頁">[11]附註50!#REF!</definedName>
    <definedName name="穿越路口數">#REF!</definedName>
    <definedName name="修復CODE">#REF!</definedName>
    <definedName name="常溫瀝青">[4]發包檔!$B$45</definedName>
    <definedName name="接地棒裝設">[4]發包檔!$B$39</definedName>
    <definedName name="單價">[6]供給器材!#REF!</definedName>
    <definedName name="場鑄孔長">#REF!</definedName>
    <definedName name="場鑄孔數">#REF!</definedName>
    <definedName name="竣工圖數">#REF!</definedName>
    <definedName name="等級">#REF!</definedName>
    <definedName name="新闢路">#REF!</definedName>
    <definedName name="會計" localSheetId="3" hidden="1">{#N/A,#N/A,FALSE,"成本估計"}</definedName>
    <definedName name="會計" hidden="1">{#N/A,#N/A,FALSE,"成本估計"}</definedName>
    <definedName name="路面切割長度">#REF!</definedName>
    <definedName name="道路水溝復舊">[4]發包檔!$B$49</definedName>
    <definedName name="預鑄孔長">#REF!</definedName>
    <definedName name="預鑄孔數">#REF!</definedName>
    <definedName name="圖說稿1">[4]發包檔!$B$3</definedName>
    <definedName name="管路長度">#REF!</definedName>
    <definedName name="管路擋土_47">[4]發包檔!$B$29</definedName>
    <definedName name="管路擋土4">[4]發包檔!$B$28</definedName>
    <definedName name="管路擋土7">[4]發包檔!$B$30</definedName>
    <definedName name="廠商">#REF!</definedName>
    <definedName name="調整係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2" l="1"/>
</calcChain>
</file>

<file path=xl/comments5.xml><?xml version="1.0" encoding="utf-8"?>
<comments xmlns="http://schemas.openxmlformats.org/spreadsheetml/2006/main" xmlns:mc="http://schemas.openxmlformats.org/markup-compatibility/2006" xmlns:xr="http://schemas.microsoft.com/office/spreadsheetml/2014/revision" mc:Ignorable="xr">
  <authors>
    <author>陳俞均</author>
  </authors>
  <commentList>
    <comment ref="F4" authorId="0" shapeId="0" xr:uid="{00000000-0006-0000-0800-000001000000}">
      <text>
        <r>
          <rPr>
            <b/>
            <sz val="9"/>
            <rFont val="細明體"/>
            <family val="3"/>
            <charset val="-120"/>
          </rPr>
          <t>陳俞均</t>
        </r>
        <r>
          <rPr>
            <b/>
            <sz val="9"/>
            <rFont val="Tahoma"/>
            <family val="2"/>
          </rPr>
          <t>:</t>
        </r>
        <r>
          <rPr>
            <sz val="9"/>
            <rFont val="Tahoma"/>
            <family val="2"/>
          </rPr>
          <t xml:space="preserve">
</t>
        </r>
        <r>
          <rPr>
            <sz val="9"/>
            <rFont val="細明體"/>
            <family val="3"/>
            <charset val="-120"/>
          </rPr>
          <t>鑽探及測量</t>
        </r>
      </text>
    </comment>
    <comment ref="R6" authorId="0" shapeId="0" xr:uid="{00000000-0006-0000-0800-000002000000}">
      <text>
        <r>
          <rPr>
            <b/>
            <sz val="9"/>
            <rFont val="細明體"/>
            <family val="3"/>
            <charset val="-120"/>
          </rPr>
          <t>陳俞均</t>
        </r>
        <r>
          <rPr>
            <b/>
            <sz val="9"/>
            <rFont val="Tahoma"/>
            <family val="2"/>
          </rPr>
          <t>:</t>
        </r>
        <r>
          <rPr>
            <sz val="9"/>
            <rFont val="Tahoma"/>
            <family val="2"/>
          </rPr>
          <t xml:space="preserve">
</t>
        </r>
        <r>
          <rPr>
            <sz val="9"/>
            <rFont val="細明體"/>
            <family val="3"/>
            <charset val="-120"/>
          </rPr>
          <t>候選綠建築證書</t>
        </r>
      </text>
    </comment>
    <comment ref="U6" authorId="0" shapeId="0" xr:uid="{00000000-0006-0000-0800-000003000000}">
      <text>
        <r>
          <rPr>
            <b/>
            <sz val="9"/>
            <rFont val="細明體"/>
            <family val="3"/>
            <charset val="-120"/>
          </rPr>
          <t>陳俞均</t>
        </r>
        <r>
          <rPr>
            <b/>
            <sz val="9"/>
            <rFont val="Tahoma"/>
            <family val="2"/>
          </rPr>
          <t>:</t>
        </r>
        <r>
          <rPr>
            <sz val="9"/>
            <rFont val="Tahoma"/>
            <family val="2"/>
          </rPr>
          <t xml:space="preserve">
</t>
        </r>
        <r>
          <rPr>
            <sz val="9"/>
            <rFont val="細明體"/>
            <family val="3"/>
            <charset val="-120"/>
          </rPr>
          <t>樹木移植</t>
        </r>
      </text>
    </comment>
    <comment ref="BB6" authorId="0" shapeId="0" xr:uid="{00000000-0006-0000-0800-000004000000}">
      <text>
        <r>
          <rPr>
            <b/>
            <sz val="9"/>
            <rFont val="細明體"/>
            <family val="3"/>
            <charset val="-120"/>
          </rPr>
          <t>陳俞均</t>
        </r>
        <r>
          <rPr>
            <b/>
            <sz val="9"/>
            <rFont val="Tahoma"/>
            <family val="2"/>
          </rPr>
          <t>:</t>
        </r>
        <r>
          <rPr>
            <sz val="9"/>
            <rFont val="Tahoma"/>
            <family val="2"/>
          </rPr>
          <t xml:space="preserve">
</t>
        </r>
        <r>
          <rPr>
            <sz val="9"/>
            <rFont val="細明體"/>
            <family val="3"/>
            <charset val="-120"/>
          </rPr>
          <t>綠建築標章</t>
        </r>
      </text>
    </comment>
  </commentList>
</comments>
</file>

<file path=xl/sharedStrings.xml><?xml version="1.0" encoding="utf-8"?>
<sst xmlns="http://schemas.openxmlformats.org/spreadsheetml/2006/main" count="425" uniqueCount="296">
  <si>
    <t>工程名稱</t>
  </si>
  <si>
    <t>會計科目</t>
  </si>
  <si>
    <t>施工地點</t>
  </si>
  <si>
    <t>工程編號</t>
  </si>
  <si>
    <t>項 次</t>
  </si>
  <si>
    <t>項  目  及  說  明</t>
  </si>
  <si>
    <t>單 價</t>
  </si>
  <si>
    <t>複 價</t>
  </si>
  <si>
    <t>編碼(備註)</t>
  </si>
  <si>
    <t>1</t>
  </si>
  <si>
    <t>設計服務費</t>
  </si>
  <si>
    <t>式</t>
  </si>
  <si>
    <t>本項不依營建工程物價指數調整</t>
  </si>
  <si>
    <t>2</t>
  </si>
  <si>
    <t>機械工程</t>
  </si>
  <si>
    <t>4</t>
  </si>
  <si>
    <t>電氣工程</t>
  </si>
  <si>
    <t>5</t>
  </si>
  <si>
    <t>共同費用</t>
  </si>
  <si>
    <t>工程告示牌及竣工銘牌設置費</t>
  </si>
  <si>
    <t>職業安全衛生費用</t>
  </si>
  <si>
    <t>職業安全衛生管理人員費用</t>
  </si>
  <si>
    <t>職業安全衛生管理人員費用(契約開工至工地現場執行職務前)</t>
  </si>
  <si>
    <t>職業安全衛生管理人員費用(工地現場施工至竣工)</t>
  </si>
  <si>
    <t>人月</t>
  </si>
  <si>
    <t>按實作數量計算，本項不依營建工程物價指數調整</t>
  </si>
  <si>
    <t>職業安全衛生管理人員費用(竣工至等待退場時間)</t>
  </si>
  <si>
    <t>6.2</t>
  </si>
  <si>
    <t>行政費用</t>
  </si>
  <si>
    <t>文件、紀錄管制費用</t>
  </si>
  <si>
    <t>職業安全衛生作業執行費用</t>
  </si>
  <si>
    <t>6.3</t>
  </si>
  <si>
    <t>職業安全衛生，工程安全風險評估</t>
  </si>
  <si>
    <t>6.4</t>
  </si>
  <si>
    <t>金安獎競逐、評審協辦費</t>
  </si>
  <si>
    <t>次</t>
  </si>
  <si>
    <t>職業安全衛生，教育訓練(含師資教材雜費，半年1次)</t>
  </si>
  <si>
    <t>消防演練(半年一次)</t>
  </si>
  <si>
    <t>安全衛生告示牌</t>
  </si>
  <si>
    <t>個</t>
  </si>
  <si>
    <t>按實作數量計算</t>
  </si>
  <si>
    <t>其他職業安全衛生費用</t>
  </si>
  <si>
    <t>7</t>
  </si>
  <si>
    <t>環境保護設施及管理費用</t>
  </si>
  <si>
    <t>環境保護管理人員費用</t>
  </si>
  <si>
    <t>環境保護管理人員(契約開工至工地現場執行職務前)</t>
  </si>
  <si>
    <t>7.1.2</t>
  </si>
  <si>
    <t>7.1.3</t>
  </si>
  <si>
    <t>環境保護管理人員(竣工至等待退場時間)</t>
  </si>
  <si>
    <t>7.2.2</t>
  </si>
  <si>
    <t>上級機關或單位綠色環保工地評鑑費用</t>
  </si>
  <si>
    <t>7.4</t>
  </si>
  <si>
    <t>7.5</t>
  </si>
  <si>
    <t>8</t>
  </si>
  <si>
    <t>品管費用</t>
  </si>
  <si>
    <t>品管人員費用</t>
  </si>
  <si>
    <t>品質管理，品管人員費用(契約開工至工地現場執行職務前)</t>
  </si>
  <si>
    <t>8.1.2</t>
  </si>
  <si>
    <t>8.1.3</t>
  </si>
  <si>
    <t>品質管理，品管人員費用(施工期間退場等待時間)</t>
  </si>
  <si>
    <t>8.2.2</t>
  </si>
  <si>
    <t>品質管理作業執行費用</t>
  </si>
  <si>
    <t>工程施工查核或金(優)質獎評審協辦費</t>
  </si>
  <si>
    <t>8.4</t>
  </si>
  <si>
    <t>品質管理，試驗規範及標準(材料設備檢驗及試驗費用)</t>
  </si>
  <si>
    <t>8.5</t>
  </si>
  <si>
    <t>9</t>
  </si>
  <si>
    <t>稅雜費(含保險費、管理費、利潤及有關之稅捐等)</t>
  </si>
  <si>
    <t>甲方工地臨時辦公結構體及設施租用費</t>
  </si>
  <si>
    <t>乙方代辦</t>
  </si>
  <si>
    <t>11</t>
  </si>
  <si>
    <t>品質管理，品管人員費用(工地現場執行職務至竣工)</t>
  </si>
  <si>
    <t>工程預備費</t>
  </si>
  <si>
    <t>小計(1)</t>
  </si>
  <si>
    <t>小計(2)</t>
  </si>
  <si>
    <t>小計(3)</t>
  </si>
  <si>
    <t>小計(4)</t>
  </si>
  <si>
    <t>小計(5)</t>
  </si>
  <si>
    <t>營業稅(5%)</t>
  </si>
  <si>
    <t>單位</t>
  </si>
  <si>
    <t>數量</t>
  </si>
  <si>
    <t>台灣電力股份有限公司綜合施工處</t>
  </si>
  <si>
    <t>分年預算明細表</t>
  </si>
  <si>
    <t>總      計</t>
  </si>
  <si>
    <t xml:space="preserve"> </t>
  </si>
  <si>
    <t>己動支及已訂約免編工作單金額(D)</t>
  </si>
  <si>
    <t>餘額                      (A) - (B) - (D)</t>
  </si>
  <si>
    <t>備註</t>
  </si>
  <si>
    <t>金額(元)</t>
  </si>
  <si>
    <t>工 作 項 目</t>
  </si>
  <si>
    <t>單位：仟元</t>
  </si>
  <si>
    <r>
      <rPr>
        <sz val="10"/>
        <color theme="1"/>
        <rFont val="標楷體"/>
        <family val="4"/>
        <charset val="-120"/>
      </rPr>
      <t>施工期程</t>
    </r>
    <r>
      <rPr>
        <sz val="10"/>
        <color theme="1"/>
        <rFont val="Times New Roman"/>
        <family val="1"/>
      </rPr>
      <t>(</t>
    </r>
    <r>
      <rPr>
        <sz val="10"/>
        <color theme="1"/>
        <rFont val="標楷體"/>
        <family val="4"/>
        <charset val="-120"/>
      </rPr>
      <t>月</t>
    </r>
    <r>
      <rPr>
        <sz val="10"/>
        <color theme="1"/>
        <rFont val="Times New Roman"/>
        <family val="1"/>
      </rPr>
      <t>)</t>
    </r>
  </si>
  <si>
    <r>
      <rPr>
        <sz val="12"/>
        <color theme="1"/>
        <rFont val="標楷體"/>
        <family val="4"/>
        <charset val="-120"/>
      </rPr>
      <t>小計</t>
    </r>
  </si>
  <si>
    <r>
      <rPr>
        <sz val="12"/>
        <color theme="1"/>
        <rFont val="標楷體"/>
        <family val="4"/>
        <charset val="-120"/>
      </rPr>
      <t>備註</t>
    </r>
  </si>
  <si>
    <t>工程預算</t>
  </si>
  <si>
    <r>
      <rPr>
        <sz val="10"/>
        <color theme="1"/>
        <rFont val="標楷體"/>
        <family val="4"/>
        <charset val="-120"/>
      </rPr>
      <t>項目</t>
    </r>
  </si>
  <si>
    <r>
      <rPr>
        <sz val="10"/>
        <color theme="1"/>
        <rFont val="標楷體"/>
        <family val="4"/>
        <charset val="-120"/>
      </rPr>
      <t>預定編制內容</t>
    </r>
  </si>
  <si>
    <r>
      <rPr>
        <sz val="12"/>
        <color theme="1"/>
        <rFont val="標楷體"/>
        <family val="4"/>
        <charset val="-120"/>
      </rPr>
      <t>金</t>
    </r>
    <r>
      <rPr>
        <sz val="12"/>
        <color theme="1"/>
        <rFont val="Times New Roman"/>
        <family val="1"/>
      </rPr>
      <t xml:space="preserve">    </t>
    </r>
    <r>
      <rPr>
        <sz val="12"/>
        <color theme="1"/>
        <rFont val="標楷體"/>
        <family val="4"/>
        <charset val="-120"/>
      </rPr>
      <t>額</t>
    </r>
  </si>
  <si>
    <t>綠建築候選證書及標章</t>
  </si>
  <si>
    <r>
      <t>1.</t>
    </r>
    <r>
      <rPr>
        <sz val="10"/>
        <color theme="1"/>
        <rFont val="標楷體"/>
        <family val="4"/>
        <charset val="-120"/>
      </rPr>
      <t>地質鑽探、測量</t>
    </r>
  </si>
  <si>
    <r>
      <rPr>
        <sz val="10"/>
        <color theme="1"/>
        <rFont val="標楷體"/>
        <family val="4"/>
        <charset val="-120"/>
      </rPr>
      <t>費用</t>
    </r>
  </si>
  <si>
    <t>測量+鑽探費用</t>
  </si>
  <si>
    <r>
      <t>2.</t>
    </r>
    <r>
      <rPr>
        <sz val="10"/>
        <color theme="1"/>
        <rFont val="標楷體"/>
        <family val="4"/>
        <charset val="-120"/>
      </rPr>
      <t>土地改良物</t>
    </r>
  </si>
  <si>
    <r>
      <rPr>
        <sz val="10"/>
        <color theme="1"/>
        <rFont val="標楷體"/>
        <family val="4"/>
        <charset val="-120"/>
      </rPr>
      <t>工程費用</t>
    </r>
  </si>
  <si>
    <t>樹木移植</t>
  </si>
  <si>
    <r>
      <t>3.</t>
    </r>
    <r>
      <rPr>
        <sz val="10"/>
        <color theme="1"/>
        <rFont val="標楷體"/>
        <family val="4"/>
        <charset val="-120"/>
      </rPr>
      <t>房屋及建築</t>
    </r>
  </si>
  <si>
    <r>
      <rPr>
        <sz val="10"/>
        <color theme="1"/>
        <rFont val="標楷體"/>
        <family val="4"/>
        <charset val="-120"/>
      </rPr>
      <t>建築費用</t>
    </r>
  </si>
  <si>
    <t>建築工程指含裝修之建築體，分配金額計算自100年「花蓮區處辦公大樓」工程之比例(建築：水電空調＝7：3)，最後一個月保留款5%</t>
  </si>
  <si>
    <r>
      <rPr>
        <sz val="10"/>
        <color theme="1"/>
        <rFont val="標楷體"/>
        <family val="4"/>
        <charset val="-120"/>
      </rPr>
      <t>不包括於標準造價部分</t>
    </r>
  </si>
  <si>
    <r>
      <rPr>
        <sz val="10"/>
        <color theme="1"/>
        <rFont val="標楷體"/>
        <family val="4"/>
        <charset val="-120"/>
      </rPr>
      <t>規劃費用</t>
    </r>
  </si>
  <si>
    <r>
      <rPr>
        <sz val="10"/>
        <color theme="1"/>
        <rFont val="標楷體"/>
        <family val="4"/>
        <charset val="-120"/>
      </rPr>
      <t>設計費用</t>
    </r>
  </si>
  <si>
    <t>設計費用</t>
  </si>
  <si>
    <r>
      <rPr>
        <sz val="10"/>
        <color theme="1"/>
        <rFont val="標楷體"/>
        <family val="4"/>
        <charset val="-120"/>
      </rPr>
      <t>監造費用</t>
    </r>
  </si>
  <si>
    <t>監造費用</t>
  </si>
  <si>
    <r>
      <rPr>
        <sz val="10"/>
        <color theme="1"/>
        <rFont val="標楷體"/>
        <family val="4"/>
        <charset val="-120"/>
      </rPr>
      <t>工程管理費</t>
    </r>
  </si>
  <si>
    <t>工程管理費</t>
  </si>
  <si>
    <t>其他機電空調等設備</t>
  </si>
  <si>
    <t>機水電費</t>
  </si>
  <si>
    <t>4.工程預備費</t>
  </si>
  <si>
    <t>費用</t>
  </si>
  <si>
    <t>5.建設利息</t>
  </si>
  <si>
    <t>建設利息</t>
  </si>
  <si>
    <r>
      <rPr>
        <sz val="10"/>
        <color theme="1"/>
        <rFont val="標楷體"/>
        <family val="4"/>
        <charset val="-120"/>
      </rPr>
      <t>小計</t>
    </r>
  </si>
  <si>
    <r>
      <rPr>
        <sz val="12"/>
        <color theme="1"/>
        <rFont val="標楷體"/>
        <family val="4"/>
        <charset val="-120"/>
      </rPr>
      <t>合計</t>
    </r>
  </si>
  <si>
    <t xml:space="preserve"> </t>
  </si>
  <si>
    <t>111/8</t>
  </si>
  <si>
    <t>111/9</t>
  </si>
  <si>
    <t>111/10</t>
  </si>
  <si>
    <t>111/11</t>
  </si>
  <si>
    <t>111/12</t>
  </si>
  <si>
    <t>112/1</t>
  </si>
  <si>
    <t>112/2</t>
  </si>
  <si>
    <t>112/3</t>
  </si>
  <si>
    <t>112/4</t>
  </si>
  <si>
    <t>112/5</t>
  </si>
  <si>
    <t>112/6</t>
  </si>
  <si>
    <t>112/7</t>
  </si>
  <si>
    <t>112/8</t>
  </si>
  <si>
    <t>112/9</t>
  </si>
  <si>
    <t>112/10</t>
  </si>
  <si>
    <t>112/11</t>
  </si>
  <si>
    <t>112/12</t>
  </si>
  <si>
    <t>113/1</t>
  </si>
  <si>
    <t>113/2</t>
  </si>
  <si>
    <t>113/3</t>
  </si>
  <si>
    <t>113/4</t>
  </si>
  <si>
    <t>113/5</t>
  </si>
  <si>
    <t>113/6</t>
  </si>
  <si>
    <t>113/7</t>
  </si>
  <si>
    <t>113/8</t>
  </si>
  <si>
    <t>113/9</t>
  </si>
  <si>
    <t>113/10</t>
  </si>
  <si>
    <t>113/11</t>
  </si>
  <si>
    <t>113/12</t>
  </si>
  <si>
    <t>114/1</t>
  </si>
  <si>
    <t>114/2</t>
  </si>
  <si>
    <t>114/3</t>
  </si>
  <si>
    <t>114/4</t>
  </si>
  <si>
    <t>114/5</t>
  </si>
  <si>
    <t>114/6</t>
  </si>
  <si>
    <t>114/7</t>
  </si>
  <si>
    <t>114/8</t>
  </si>
  <si>
    <t>114/9</t>
  </si>
  <si>
    <t>114/10</t>
  </si>
  <si>
    <t>114/11</t>
  </si>
  <si>
    <t>114/12</t>
  </si>
  <si>
    <t>115/1</t>
  </si>
  <si>
    <t>115/2</t>
  </si>
  <si>
    <t>115/3</t>
  </si>
  <si>
    <t>115/4</t>
  </si>
  <si>
    <t>115/5</t>
  </si>
  <si>
    <t>115/6</t>
  </si>
  <si>
    <t>115/7</t>
  </si>
  <si>
    <t>115/8</t>
  </si>
  <si>
    <t>115/9</t>
  </si>
  <si>
    <t>115/10</t>
  </si>
  <si>
    <t>115/11</t>
  </si>
  <si>
    <t>115/12</t>
  </si>
  <si>
    <t>116/1</t>
  </si>
  <si>
    <t>設計階段</t>
  </si>
  <si>
    <t>施工階段開工</t>
  </si>
  <si>
    <t>完工</t>
  </si>
  <si>
    <t>驗收</t>
  </si>
  <si>
    <t>建築費用比例(%)</t>
  </si>
  <si>
    <t>水電空調費用比例(%)</t>
  </si>
  <si>
    <t>設計費用比例</t>
  </si>
  <si>
    <t>工程名稱：</t>
  </si>
  <si>
    <t>單位：千元(未稅)</t>
  </si>
  <si>
    <t>112 年度</t>
  </si>
  <si>
    <t>113 年度</t>
  </si>
  <si>
    <t>114 年度</t>
  </si>
  <si>
    <t>115 年度</t>
  </si>
  <si>
    <t>116年度</t>
  </si>
  <si>
    <t>工程發包直接費
(A)</t>
  </si>
  <si>
    <t>委外監造費用                     (B)</t>
  </si>
  <si>
    <t>間接費用                ( C )</t>
  </si>
  <si>
    <t>本工程總預算金額
=(A)+(B)+(C)</t>
  </si>
  <si>
    <t>委外監造費</t>
  </si>
  <si>
    <r>
      <t xml:space="preserve"> 註：(1)本表預算係初估，後續仍須配合使用單位需求、細部設計型式及物價指數波動進行調整。
     (2)委外監造費用係參考</t>
    </r>
    <r>
      <rPr>
        <sz val="12"/>
        <rFont val="標楷體"/>
        <family val="4"/>
        <charset val="-120"/>
      </rPr>
      <t>「</t>
    </r>
    <r>
      <rPr>
        <sz val="12"/>
        <rFont val="標楷體"/>
        <family val="4"/>
        <charset val="-120"/>
      </rPr>
      <t>建築物工程技術服務建造費用百分比參考表」並考量本案委外監造人力估算。 
     (3)間接費用包含工程管理費、工程預備費及建設利息。
        工程管理費(含空污費)約工程直接費1.28%
        工程預備費約工程直接費3%
        建設利息約工程直接費1.9%
     (4)上述費用預估對未知因素(內部特殊設備需求、樓板承載力、地工工程)等影響造價工期者未予特殊考量。</t>
    </r>
  </si>
  <si>
    <t>其他品質管理費用</t>
  </si>
  <si>
    <t>註：品管人員、職業安全衛生人員及環保人員，自開工後至工地現場執行品管職務前，此期間之費用已含於該詳細價目表各該品管費用、職業安全衛生費用及環保費用之其他費用內</t>
  </si>
  <si>
    <t>雲林區營業處材料貯存大樓新建統包工程</t>
  </si>
  <si>
    <t>雲林區營業處材料貯存大樓新建統包工程（單位：仟元）(未稅)</t>
  </si>
  <si>
    <t>機械工程</t>
  </si>
  <si>
    <t>4</t>
  </si>
  <si>
    <t>5</t>
  </si>
  <si>
    <t>6</t>
  </si>
  <si>
    <t>6.1</t>
  </si>
  <si>
    <t>7.1.1</t>
  </si>
  <si>
    <t>7.2</t>
  </si>
  <si>
    <t>7.2.1</t>
  </si>
  <si>
    <t>7.3</t>
  </si>
  <si>
    <t>7.6</t>
  </si>
  <si>
    <t>7.7</t>
  </si>
  <si>
    <t>7.8</t>
  </si>
  <si>
    <t>7.9</t>
  </si>
  <si>
    <t>8</t>
  </si>
  <si>
    <t>8.1</t>
  </si>
  <si>
    <t>8.1.1</t>
  </si>
  <si>
    <t>8.2</t>
  </si>
  <si>
    <t>8.2.1</t>
  </si>
  <si>
    <t>8.3</t>
  </si>
  <si>
    <t>9</t>
  </si>
  <si>
    <t>9.1</t>
  </si>
  <si>
    <t>9.1.1</t>
  </si>
  <si>
    <t>9.1.2</t>
  </si>
  <si>
    <t>9.1.3</t>
  </si>
  <si>
    <t>9.2</t>
  </si>
  <si>
    <t>9.2.1</t>
  </si>
  <si>
    <t>9.2.2</t>
  </si>
  <si>
    <t>9.3</t>
  </si>
  <si>
    <t>9.4</t>
  </si>
  <si>
    <t>9.5</t>
  </si>
  <si>
    <t>10</t>
  </si>
  <si>
    <t>小計(1~11)</t>
  </si>
  <si>
    <t>12</t>
  </si>
  <si>
    <t>小計(9)</t>
  </si>
  <si>
    <t>小計(8)</t>
  </si>
  <si>
    <t>小計(7)</t>
  </si>
  <si>
    <t>小計(6)</t>
  </si>
  <si>
    <t>3</t>
  </si>
  <si>
    <t>6</t>
  </si>
  <si>
    <t>10</t>
  </si>
  <si>
    <t>12</t>
  </si>
  <si>
    <t>6.5</t>
  </si>
  <si>
    <t>本項不依營建工程物價指數調整</t>
  </si>
  <si>
    <t>7.10</t>
  </si>
  <si>
    <t>7.11</t>
  </si>
  <si>
    <t>按實作數量計算，本項不依營建工程物價指數調整</t>
  </si>
  <si>
    <t>工地即時影像監視系統(CCTV)監看人員</t>
  </si>
  <si>
    <t>工安</t>
  </si>
  <si>
    <t>環保</t>
  </si>
  <si>
    <t>品質</t>
  </si>
  <si>
    <t>0.6~2%</t>
  </si>
  <si>
    <t>0.3~3%</t>
  </si>
  <si>
    <t>緊急應變演練</t>
  </si>
  <si>
    <t>工地即時影像監視系統(CCTV)設施架設及維護</t>
  </si>
  <si>
    <t>設計服務費</t>
  </si>
  <si>
    <t>景觀及戶外土木設施工程</t>
  </si>
  <si>
    <t>建築及結構工程</t>
  </si>
  <si>
    <t>3</t>
  </si>
  <si>
    <t>連江縣南竿鄉清水村99-9號</t>
  </si>
  <si>
    <t>給排水衛生設備工程</t>
  </si>
  <si>
    <t>澆灌系統工程</t>
  </si>
  <si>
    <t>消防設備工程</t>
  </si>
  <si>
    <t>空調系統、通風設備工程</t>
  </si>
  <si>
    <t>電梯工程</t>
  </si>
  <si>
    <t>5.1</t>
  </si>
  <si>
    <t>5.2</t>
  </si>
  <si>
    <t>5.3</t>
  </si>
  <si>
    <t>5.4</t>
  </si>
  <si>
    <t>中央監控系統</t>
  </si>
  <si>
    <t>式</t>
  </si>
  <si>
    <t>詳一般規範第01572章</t>
  </si>
  <si>
    <t>付費辦法詳一般規範第01450章</t>
  </si>
  <si>
    <t>臨時設施，工程用水設備(含水費)</t>
  </si>
  <si>
    <t>臨時設施，工程用電設備(含管線、電費)</t>
  </si>
  <si>
    <t>珠山電廠單身備勤宿舍新建工程</t>
  </si>
  <si>
    <t>珠山電廠單身備勤宿舍新建統包工程</t>
  </si>
  <si>
    <t>按實作數量計算，本項不依營建工程物價指數調整</t>
  </si>
  <si>
    <t>8.6</t>
  </si>
  <si>
    <t>環境保護管理人員(工地現場執行職務至竣工)</t>
  </si>
  <si>
    <t>工安及環保設施維護人員(工地現場執行職務至竣工)</t>
  </si>
  <si>
    <t>人月</t>
  </si>
  <si>
    <t>按實作數量計算，本項不依營建工程物價指數調整</t>
  </si>
  <si>
    <t>其他相關證照申辦費</t>
  </si>
  <si>
    <t>候選綠建築證書、候選智慧建築證書、綠建築標章、智慧建築標章申辦作業費</t>
  </si>
  <si>
    <t>電力系統(含避雷針、太陽能光電等系統)</t>
  </si>
  <si>
    <t>弱電系統(含電信、資訊、緊急求救、監視、門禁等系統)</t>
  </si>
  <si>
    <t>消防系統(電氣)</t>
  </si>
  <si>
    <t>其他環境保護設施及管理費用</t>
  </si>
  <si>
    <t>環境保護管理計畫、逕流廢水污染削減計畫及事業廢棄物清理計畫書申辦費</t>
  </si>
  <si>
    <t>環境保護作業及行政管理費</t>
  </si>
  <si>
    <t>詳細價目表(標單)</t>
  </si>
  <si>
    <t>總表(標單)</t>
  </si>
  <si>
    <t>合計(項次1~12)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</si>
</sst>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76" formatCode="0.0&quot; &quot;;[Red]&quot;(&quot;0.0&quot;)&quot;"/>
    <numFmt numFmtId="177" formatCode="&quot; &quot;0&quot; &quot;;&quot;-&quot;0&quot; &quot;;&quot; - &quot;;&quot; &quot;@&quot; &quot;"/>
    <numFmt numFmtId="178" formatCode="0&quot; &quot;;[Red]&quot;(&quot;0&quot;)&quot;"/>
    <numFmt numFmtId="179" formatCode="#,##0_);[Red]\(#,##0\)"/>
    <numFmt numFmtId="180" formatCode="#,##0_ "/>
    <numFmt numFmtId="181" formatCode="#,###;\-* ###0.00_-;&quot;－&quot;;_-@_-"/>
    <numFmt numFmtId="182" formatCode="#,###;\-* ###0_-;&quot;－&quot;;_-@_-"/>
    <numFmt numFmtId="183" formatCode="#,###.00;\-* ###0.0000_-;&quot;－&quot;;_-@_-"/>
    <numFmt numFmtId="184" formatCode="[DBNum2]&quot;新臺幣 &quot;General&quot;元&quot;&quot;整&quot;"/>
    <numFmt numFmtId="185" formatCode="_-* #,##0_-;\-* #,##0_-;_-* &quot;-&quot;??_-;_-@_-"/>
  </numFmts>
  <fonts count="34">
    <font>
      <sz val="12"/>
      <color theme="1"/>
      <name val="新細明體"/>
      <family val="2"/>
      <charset val="-120"/>
      <scheme val="minor"/>
    </font>
    <font>
      <sz val="10"/>
      <color theme="1"/>
      <name val="Arial"/>
      <family val="2"/>
    </font>
    <font>
      <sz val="9"/>
      <name val="新細明體"/>
      <family val="2"/>
      <charset val="-120"/>
      <scheme val="minor"/>
    </font>
    <font>
      <sz val="12"/>
      <color theme="1"/>
      <name val="標楷體"/>
      <family val="4"/>
      <charset val="-120"/>
    </font>
    <font>
      <sz val="10"/>
      <color theme="1"/>
      <name val="標楷體"/>
      <family val="4"/>
      <charset val="-120"/>
    </font>
    <font>
      <sz val="10"/>
      <color rgb="FF000000"/>
      <name val="Arial"/>
      <family val="2"/>
    </font>
    <font>
      <sz val="12"/>
      <color rgb="FF000000"/>
      <name val="Arial"/>
      <family val="2"/>
    </font>
    <font>
      <b/>
      <sz val="16"/>
      <color rgb="FF000000"/>
      <name val="標楷體"/>
      <family val="4"/>
      <charset val="-120"/>
    </font>
    <font>
      <sz val="10"/>
      <color rgb="FF000000"/>
      <name val="標楷體"/>
      <family val="4"/>
      <charset val="-120"/>
    </font>
    <font>
      <sz val="12"/>
      <color rgb="FF000000"/>
      <name val="標楷體"/>
      <family val="4"/>
      <charset val="-120"/>
    </font>
    <font>
      <sz val="8"/>
      <color rgb="FF000000"/>
      <name val="標楷體"/>
      <family val="4"/>
      <charset val="-120"/>
    </font>
    <font>
      <sz val="10"/>
      <name val="標楷體"/>
      <family val="4"/>
      <charset val="-120"/>
    </font>
    <font>
      <b/>
      <sz val="8"/>
      <color rgb="FFFF0000"/>
      <name val="標楷體"/>
      <family val="4"/>
      <charset val="-120"/>
    </font>
    <font>
      <sz val="10"/>
      <color rgb="FFFF0000"/>
      <name val="標楷體"/>
      <family val="4"/>
      <charset val="-120"/>
    </font>
    <font>
      <sz val="12"/>
      <name val="新細明體"/>
      <family val="1"/>
      <charset val="-120"/>
    </font>
    <font>
      <b/>
      <sz val="18"/>
      <name val="標楷體"/>
      <family val="4"/>
      <charset val="-120"/>
    </font>
    <font>
      <sz val="9"/>
      <name val="新細明體"/>
      <family val="1"/>
      <charset val="-120"/>
    </font>
    <font>
      <sz val="12"/>
      <name val="標楷體"/>
      <family val="4"/>
      <charset val="-120"/>
    </font>
    <font>
      <sz val="10"/>
      <name val="Arial"/>
      <family val="2"/>
    </font>
    <font>
      <sz val="9"/>
      <name val="細明體"/>
      <family val="3"/>
      <charset val="-120"/>
    </font>
    <font>
      <sz val="9"/>
      <name val="標楷體"/>
      <family val="4"/>
      <charset val="-120"/>
    </font>
    <font>
      <sz val="14"/>
      <color theme="1"/>
      <name val="標楷體"/>
      <family val="4"/>
      <charset val="-120"/>
    </font>
    <font>
      <sz val="14"/>
      <color theme="1"/>
      <name val="Times New Roman"/>
      <family val="1"/>
    </font>
    <font>
      <sz val="12"/>
      <color theme="1"/>
      <name val="細明體"/>
      <family val="1"/>
      <charset val="-120"/>
    </font>
    <font>
      <sz val="10"/>
      <color theme="1"/>
      <name val="Times New Roman"/>
      <family val="1"/>
    </font>
    <font>
      <sz val="12"/>
      <color theme="1"/>
      <name val="Times New Roman"/>
      <family val="1"/>
    </font>
    <font>
      <sz val="11"/>
      <color theme="1"/>
      <name val="Times New Roman"/>
      <family val="1"/>
    </font>
    <font>
      <sz val="8"/>
      <color theme="1"/>
      <name val="Times New Roman"/>
      <family val="1"/>
    </font>
    <font>
      <sz val="10"/>
      <color theme="1"/>
      <name val="新細明體"/>
      <family val="1"/>
      <charset val="-120"/>
      <scheme val="minor"/>
    </font>
    <font>
      <sz val="10"/>
      <name val="新細明體"/>
      <family val="1"/>
      <charset val="-120"/>
      <scheme val="minor"/>
    </font>
    <font>
      <b/>
      <sz val="9"/>
      <name val="細明體"/>
      <family val="3"/>
      <charset val="-120"/>
    </font>
    <font>
      <b/>
      <sz val="9"/>
      <name val="Tahoma"/>
      <family val="2"/>
    </font>
    <font>
      <sz val="9"/>
      <name val="Tahoma"/>
      <family val="2"/>
    </font>
    <font>
      <sz val="10"/>
      <name val="細明體"/>
      <family val="2"/>
      <charset val="-120"/>
    </font>
  </fonts>
  <fills count="9">
    <fill>
      <patternFill patternType="none"/>
    </fill>
    <fill>
      <patternFill patternType="gray125"/>
    </fill>
    <fill>
      <patternFill patternType="solid">
        <fgColor rgb="FFC6E0B4"/>
        <bgColor indexed="64"/>
      </patternFill>
    </fill>
    <fill>
      <patternFill patternType="solid">
        <fgColor theme="0"/>
        <bgColor indexed="64"/>
      </patternFill>
    </fill>
    <fill>
      <patternFill patternType="solid">
        <fgColor theme="8" tint="0.7999799847602844"/>
        <bgColor indexed="64"/>
      </patternFill>
    </fill>
    <fill>
      <patternFill patternType="solid">
        <fgColor theme="7" tint="0.7999799847602844"/>
        <bgColor indexed="64"/>
      </patternFill>
    </fill>
    <fill>
      <patternFill patternType="solid">
        <fgColor theme="9" tint="0.39998000860214233"/>
        <bgColor indexed="64"/>
      </patternFill>
    </fill>
    <fill>
      <patternFill patternType="solid">
        <fgColor theme="5" tint="0.39998000860214233"/>
        <bgColor indexed="64"/>
      </patternFill>
    </fill>
    <fill>
      <patternFill patternType="solid">
        <fgColor rgb="FFFFFFFF"/>
        <bgColor indexed="64"/>
      </patternFill>
    </fill>
  </fills>
  <borders count="46">
    <border>
      <left/>
      <right/>
      <top/>
      <bottom/>
      <diagonal/>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thin">
        <color rgb="FF000000"/>
      </left>
      <right style="thin">
        <color rgb="FF000000"/>
      </right>
      <top/>
      <bottom/>
    </border>
    <border>
      <left style="thin">
        <color auto="1"/>
      </left>
      <right style="thin">
        <color auto="1"/>
      </right>
      <top style="thin">
        <color auto="1"/>
      </top>
      <bottom style="thin">
        <color auto="1"/>
      </bottom>
    </border>
    <border>
      <left style="medium">
        <color auto="1"/>
      </left>
      <right style="thin">
        <color auto="1"/>
      </right>
      <top style="medium">
        <color auto="1"/>
      </top>
      <bottom style="medium">
        <color auto="1"/>
      </bottom>
    </border>
    <border>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thin">
        <color auto="1"/>
      </right>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thin">
        <color auto="1"/>
      </left>
      <right style="double">
        <color auto="1"/>
      </right>
      <top style="thin">
        <color auto="1"/>
      </top>
      <bottom style="thin">
        <color auto="1"/>
      </bottom>
    </border>
    <border>
      <left/>
      <right/>
      <top/>
      <bottom style="thin">
        <color auto="1"/>
      </bottom>
    </border>
    <border>
      <left style="thin">
        <color rgb="FF000000"/>
      </left>
      <right/>
      <top style="thin">
        <color rgb="FF000000"/>
      </top>
      <bottom/>
    </border>
    <border>
      <left style="thin">
        <color rgb="FF000000"/>
      </left>
      <right/>
      <top/>
      <bottom style="thin">
        <color rgb="FF000000"/>
      </bottom>
    </border>
    <border>
      <left style="thin">
        <color rgb="FF000000"/>
      </left>
      <right style="thin">
        <color rgb="FF000000"/>
      </right>
      <top style="thin">
        <color rgb="FF000000"/>
      </top>
      <bottom style="thin">
        <color auto="1"/>
      </bottom>
    </border>
    <border>
      <left style="thin">
        <color rgb="FF000000"/>
      </left>
      <right style="thin">
        <color rgb="FF000000"/>
      </right>
      <top style="thin">
        <color auto="1"/>
      </top>
      <bottom style="thin">
        <color rgb="FF000000"/>
      </bottom>
    </border>
    <border>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right/>
      <top/>
      <bottom/>
    </border>
    <border>
      <left/>
      <right style="thin">
        <color rgb="FF000000"/>
      </right>
      <top style="thin">
        <color rgb="FF000000"/>
      </top>
      <bottom/>
    </border>
    <border>
      <left style="thin">
        <color rgb="FF000000"/>
      </left>
      <right/>
      <top style="thin">
        <color rgb="FF000000"/>
      </top>
      <bottom style="thin">
        <color rgb="FF000000"/>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double">
        <color auto="1"/>
      </right>
      <top style="thin">
        <color auto="1"/>
      </top>
      <bottom style="medium">
        <color auto="1"/>
      </bottom>
    </border>
    <border>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style="thin">
        <color auto="1"/>
      </right>
      <top style="medium">
        <color auto="1"/>
      </top>
      <bottom/>
    </border>
    <border>
      <left style="thin">
        <color auto="1"/>
      </left>
      <right style="thin">
        <color auto="1"/>
      </right>
      <top style="medium">
        <color auto="1"/>
      </top>
      <bottom/>
    </border>
    <border>
      <left style="thin">
        <color auto="1"/>
      </left>
      <right style="medium">
        <color auto="1"/>
      </right>
      <top style="medium">
        <color auto="1"/>
      </top>
      <bottom/>
    </border>
    <border>
      <left style="thin">
        <color auto="1"/>
      </left>
      <right style="double">
        <color auto="1"/>
      </right>
      <top style="medium">
        <color auto="1"/>
      </top>
      <bottom style="medium">
        <color auto="1"/>
      </bottom>
    </border>
    <border>
      <left style="thin">
        <color auto="1"/>
      </left>
      <right style="thin">
        <color auto="1"/>
      </right>
      <top style="medium">
        <color auto="1"/>
      </top>
      <bottom style="thin">
        <color auto="1"/>
      </bottom>
    </border>
    <border>
      <left style="thin">
        <color auto="1"/>
      </left>
      <right style="double">
        <color auto="1"/>
      </right>
      <top style="medium">
        <color auto="1"/>
      </top>
      <bottom style="thin">
        <color auto="1"/>
      </bottom>
    </border>
    <border>
      <left/>
      <right style="thin">
        <color auto="1"/>
      </right>
      <top/>
      <bottom style="thin">
        <color auto="1"/>
      </bottom>
    </border>
    <border>
      <left style="thin">
        <color auto="1"/>
      </left>
      <right style="thin">
        <color auto="1"/>
      </right>
      <top/>
      <bottom style="thin">
        <color auto="1"/>
      </bottom>
    </border>
    <border>
      <left style="thin">
        <color auto="1"/>
      </left>
      <right style="medium">
        <color auto="1"/>
      </right>
      <top/>
      <bottom style="thin">
        <color auto="1"/>
      </bottom>
    </border>
  </borders>
  <cellStyleXfs count="3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0" borderId="0">
      <alignment/>
      <protection/>
    </xf>
    <xf numFmtId="0" fontId="6" fillId="0" borderId="0">
      <alignment vertical="center"/>
      <protection/>
    </xf>
    <xf numFmtId="9" fontId="5" fillId="0" borderId="0">
      <alignment/>
      <protection/>
    </xf>
    <xf numFmtId="0" fontId="14" fillId="0" borderId="0">
      <alignment vertical="center"/>
      <protection/>
    </xf>
    <xf numFmtId="0" fontId="18" fillId="0" borderId="0">
      <alignment/>
      <protection/>
    </xf>
    <xf numFmtId="0" fontId="14" fillId="0" borderId="0">
      <alignment/>
      <protection/>
    </xf>
    <xf numFmtId="0" fontId="18" fillId="0" borderId="0">
      <alignment/>
      <protection/>
    </xf>
    <xf numFmtId="43" fontId="0" fillId="0" borderId="0" applyFont="0" applyFill="0" applyBorder="0" applyProtection="0">
      <alignment/>
    </xf>
    <xf numFmtId="9" fontId="0" fillId="0" borderId="0" applyFont="0" applyFill="0" applyBorder="0" applyProtection="0">
      <alignment/>
    </xf>
    <xf numFmtId="0" fontId="6" fillId="0" borderId="0" applyNumberFormat="0" applyFont="0" applyBorder="0" applyProtection="0">
      <alignment vertical="center"/>
    </xf>
    <xf numFmtId="0" fontId="5" fillId="0" borderId="0" applyNumberFormat="0" applyBorder="0" applyProtection="0">
      <alignment/>
    </xf>
  </cellStyleXfs>
  <cellXfs count="240">
    <xf numFmtId="0" fontId="0" fillId="0" borderId="0" xfId="0" applyAlignment="1">
      <alignment vertical="center"/>
    </xf>
    <xf numFmtId="0" fontId="8" fillId="0" borderId="0" xfId="20" applyFont="1">
      <alignment/>
      <protection/>
    </xf>
    <xf numFmtId="0" fontId="9" fillId="0" borderId="0" xfId="21" applyFont="1" applyAlignment="1">
      <alignment vertical="center"/>
      <protection/>
    </xf>
    <xf numFmtId="176" fontId="8" fillId="0" borderId="0" xfId="20" applyNumberFormat="1" applyFont="1" applyProtection="1">
      <alignment/>
      <protection locked="0"/>
    </xf>
    <xf numFmtId="10" fontId="8" fillId="0" borderId="0" xfId="22" applyNumberFormat="1" applyFont="1">
      <alignment/>
      <protection/>
    </xf>
    <xf numFmtId="177" fontId="8" fillId="0" borderId="0" xfId="20" applyNumberFormat="1" applyFont="1">
      <alignment/>
      <protection/>
    </xf>
    <xf numFmtId="176" fontId="8" fillId="0" borderId="0" xfId="20" applyNumberFormat="1" applyFont="1">
      <alignment/>
      <protection/>
    </xf>
    <xf numFmtId="0" fontId="9" fillId="0" borderId="0" xfId="20" applyFont="1" applyProtection="1">
      <alignment/>
      <protection locked="0"/>
    </xf>
    <xf numFmtId="0" fontId="9" fillId="0" borderId="0" xfId="20" applyFont="1">
      <alignment/>
      <protection/>
    </xf>
    <xf numFmtId="0" fontId="9" fillId="0" borderId="0" xfId="20" applyFont="1" applyAlignment="1" applyProtection="1">
      <alignment horizontal="center"/>
      <protection locked="0"/>
    </xf>
    <xf numFmtId="0" fontId="9" fillId="0" borderId="0" xfId="20" applyFont="1" applyAlignment="1">
      <alignment horizontal="center"/>
      <protection/>
    </xf>
    <xf numFmtId="0" fontId="8" fillId="0" borderId="0" xfId="20" applyFont="1" applyAlignment="1" applyProtection="1">
      <alignment horizontal="center" vertical="center"/>
      <protection locked="0"/>
    </xf>
    <xf numFmtId="0" fontId="8" fillId="0" borderId="0" xfId="20" applyFont="1" applyAlignment="1">
      <alignment horizontal="center" vertical="center"/>
      <protection/>
    </xf>
    <xf numFmtId="178" fontId="8" fillId="0" borderId="1" xfId="20" applyNumberFormat="1" applyFont="1" applyBorder="1" applyAlignment="1" applyProtection="1">
      <alignment horizontal="center" vertical="center" shrinkToFit="1"/>
      <protection locked="0"/>
    </xf>
    <xf numFmtId="49" fontId="10" fillId="0" borderId="0" xfId="20" applyNumberFormat="1" applyFont="1" applyAlignment="1" applyProtection="1">
      <alignment horizontal="left" vertical="center" wrapText="1"/>
      <protection locked="0"/>
    </xf>
    <xf numFmtId="0" fontId="8" fillId="0" borderId="1" xfId="20" applyFont="1" applyBorder="1" applyAlignment="1" applyProtection="1">
      <alignment horizontal="center" vertical="center" wrapText="1" shrinkToFit="1"/>
      <protection locked="0"/>
    </xf>
    <xf numFmtId="0" fontId="8" fillId="0" borderId="2" xfId="20" applyFont="1" applyBorder="1" applyAlignment="1" applyProtection="1">
      <alignment horizontal="center" vertical="center" wrapText="1" shrinkToFit="1"/>
      <protection locked="0"/>
    </xf>
    <xf numFmtId="176" fontId="8" fillId="0" borderId="2" xfId="20" applyNumberFormat="1" applyFont="1" applyBorder="1" applyAlignment="1" applyProtection="1">
      <alignment horizontal="center" vertical="center" wrapText="1" shrinkToFit="1"/>
      <protection locked="0"/>
    </xf>
    <xf numFmtId="0" fontId="8" fillId="0" borderId="1" xfId="20" applyFont="1" applyBorder="1" applyAlignment="1" applyProtection="1">
      <alignment horizontal="center" vertical="center" shrinkToFit="1"/>
      <protection locked="0"/>
    </xf>
    <xf numFmtId="49" fontId="8" fillId="2" borderId="3" xfId="20" applyNumberFormat="1" applyFont="1" applyFill="1" applyBorder="1" applyAlignment="1" applyProtection="1">
      <alignment horizontal="center" vertical="center" shrinkToFit="1"/>
      <protection locked="0"/>
    </xf>
    <xf numFmtId="49" fontId="8" fillId="0" borderId="2" xfId="20" applyNumberFormat="1" applyFont="1" applyBorder="1" applyAlignment="1" applyProtection="1">
      <alignment horizontal="center" vertical="center" shrinkToFit="1"/>
      <protection locked="0"/>
    </xf>
    <xf numFmtId="49" fontId="8" fillId="2" borderId="2" xfId="20" applyNumberFormat="1" applyFont="1" applyFill="1" applyBorder="1" applyAlignment="1" applyProtection="1">
      <alignment horizontal="center" vertical="center" shrinkToFit="1"/>
      <protection locked="0"/>
    </xf>
    <xf numFmtId="49" fontId="10" fillId="0" borderId="1" xfId="20" applyNumberFormat="1" applyFont="1" applyBorder="1" applyAlignment="1" applyProtection="1">
      <alignment horizontal="left" vertical="center" wrapText="1"/>
      <protection locked="0"/>
    </xf>
    <xf numFmtId="0" fontId="12" fillId="2" borderId="3" xfId="20" applyFont="1" applyFill="1" applyBorder="1" applyAlignment="1" applyProtection="1">
      <alignment horizontal="left" vertical="center" shrinkToFit="1"/>
      <protection locked="0"/>
    </xf>
    <xf numFmtId="0" fontId="10" fillId="0" borderId="1" xfId="20" applyFont="1" applyBorder="1" applyAlignment="1" applyProtection="1">
      <alignment horizontal="left" shrinkToFit="1"/>
      <protection locked="0"/>
    </xf>
    <xf numFmtId="49" fontId="10" fillId="0" borderId="1" xfId="20" applyNumberFormat="1" applyFont="1" applyBorder="1" applyAlignment="1" applyProtection="1">
      <alignment horizontal="left"/>
      <protection locked="0"/>
    </xf>
    <xf numFmtId="0" fontId="10" fillId="2" borderId="1" xfId="20" applyFont="1" applyFill="1" applyBorder="1" applyAlignment="1" applyProtection="1">
      <alignment horizontal="left" vertical="center" shrinkToFit="1"/>
      <protection locked="0"/>
    </xf>
    <xf numFmtId="0" fontId="10" fillId="0" borderId="2" xfId="20" applyFont="1" applyBorder="1" applyAlignment="1" applyProtection="1">
      <alignment horizontal="left" vertical="center" shrinkToFit="1"/>
      <protection locked="0"/>
    </xf>
    <xf numFmtId="0" fontId="12" fillId="2" borderId="4" xfId="20" applyFont="1" applyFill="1" applyBorder="1" applyAlignment="1" applyProtection="1">
      <alignment horizontal="left" vertical="center" shrinkToFit="1"/>
      <protection locked="0"/>
    </xf>
    <xf numFmtId="0" fontId="12" fillId="0" borderId="5" xfId="20" applyFont="1" applyBorder="1" applyAlignment="1" applyProtection="1">
      <alignment horizontal="left" vertical="center" shrinkToFit="1"/>
      <protection locked="0"/>
    </xf>
    <xf numFmtId="49" fontId="10" fillId="0" borderId="5" xfId="20" applyNumberFormat="1" applyFont="1" applyBorder="1" applyAlignment="1" applyProtection="1">
      <alignment horizontal="left" vertical="center" wrapText="1"/>
      <protection locked="0"/>
    </xf>
    <xf numFmtId="0" fontId="10" fillId="2" borderId="5" xfId="20" applyFont="1" applyFill="1" applyBorder="1" applyAlignment="1" applyProtection="1">
      <alignment horizontal="left" shrinkToFit="1"/>
      <protection locked="0"/>
    </xf>
    <xf numFmtId="0" fontId="10" fillId="0" borderId="5" xfId="20" applyFont="1" applyBorder="1" applyAlignment="1" applyProtection="1">
      <alignment horizontal="left" shrinkToFit="1"/>
      <protection locked="0"/>
    </xf>
    <xf numFmtId="0" fontId="10" fillId="2" borderId="4" xfId="20" applyFont="1" applyFill="1" applyBorder="1" applyAlignment="1" applyProtection="1">
      <alignment horizontal="left" shrinkToFit="1"/>
      <protection locked="0"/>
    </xf>
    <xf numFmtId="0" fontId="8" fillId="0" borderId="2" xfId="20" applyFont="1" applyBorder="1" applyAlignment="1" applyProtection="1">
      <alignment horizontal="left" vertical="center" wrapText="1" shrinkToFit="1"/>
      <protection locked="0"/>
    </xf>
    <xf numFmtId="0" fontId="13" fillId="0" borderId="0" xfId="20" applyFont="1">
      <alignment/>
      <protection/>
    </xf>
    <xf numFmtId="0" fontId="17" fillId="0" borderId="0" xfId="23" applyFont="1" applyAlignment="1">
      <alignment vertical="center"/>
      <protection/>
    </xf>
    <xf numFmtId="0" fontId="18" fillId="0" borderId="0" xfId="24">
      <alignment/>
      <protection/>
    </xf>
    <xf numFmtId="0" fontId="17" fillId="0" borderId="5" xfId="23" applyFont="1" applyBorder="1" applyAlignment="1">
      <alignment horizontal="center" vertical="center"/>
      <protection/>
    </xf>
    <xf numFmtId="0" fontId="17" fillId="0" borderId="5" xfId="23" applyFont="1" applyBorder="1" applyAlignment="1">
      <alignment horizontal="right" vertical="center"/>
      <protection/>
    </xf>
    <xf numFmtId="0" fontId="17" fillId="0" borderId="5" xfId="23" applyFont="1" applyBorder="1" applyAlignment="1">
      <alignment vertical="center"/>
      <protection/>
    </xf>
    <xf numFmtId="180" fontId="17" fillId="0" borderId="5" xfId="23" applyNumberFormat="1" applyFont="1" applyBorder="1" applyAlignment="1">
      <alignment vertical="center"/>
      <protection/>
    </xf>
    <xf numFmtId="180" fontId="17" fillId="0" borderId="0" xfId="23" applyNumberFormat="1" applyFont="1" applyAlignment="1">
      <alignment vertical="center"/>
      <protection/>
    </xf>
    <xf numFmtId="0" fontId="8" fillId="0" borderId="5" xfId="20" applyFont="1" applyBorder="1" applyAlignment="1" applyProtection="1">
      <alignment horizontal="center" vertical="center" wrapText="1" shrinkToFit="1"/>
      <protection locked="0"/>
    </xf>
    <xf numFmtId="49" fontId="8" fillId="0" borderId="5" xfId="20" applyNumberFormat="1" applyFont="1" applyBorder="1" applyAlignment="1" applyProtection="1">
      <alignment horizontal="center" vertical="center" shrinkToFit="1"/>
      <protection locked="0"/>
    </xf>
    <xf numFmtId="49" fontId="10" fillId="0" borderId="5" xfId="20" applyNumberFormat="1" applyFont="1" applyBorder="1" applyAlignment="1" applyProtection="1">
      <alignment horizontal="left" vertical="center" wrapText="1"/>
      <protection locked="0"/>
    </xf>
    <xf numFmtId="0" fontId="10" fillId="0" borderId="5" xfId="20" applyFont="1" applyBorder="1" applyAlignment="1" applyProtection="1">
      <alignment horizontal="left" shrinkToFit="1"/>
      <protection locked="0"/>
    </xf>
    <xf numFmtId="49" fontId="10" fillId="0" borderId="5" xfId="20" applyNumberFormat="1" applyFont="1" applyBorder="1" applyAlignment="1" applyProtection="1">
      <alignment horizontal="left"/>
      <protection locked="0"/>
    </xf>
    <xf numFmtId="0" fontId="10" fillId="0" borderId="5" xfId="20" applyFont="1" applyBorder="1" applyAlignment="1" applyProtection="1">
      <alignment horizontal="left" vertical="center" shrinkToFit="1"/>
      <protection locked="0"/>
    </xf>
    <xf numFmtId="0" fontId="12" fillId="0" borderId="5" xfId="20" applyFont="1" applyBorder="1" applyAlignment="1" applyProtection="1">
      <alignment horizontal="left" vertical="center" shrinkToFit="1"/>
      <protection locked="0"/>
    </xf>
    <xf numFmtId="0" fontId="8" fillId="0" borderId="5" xfId="21" applyFont="1" applyBorder="1" applyAlignment="1">
      <alignment horizontal="center" vertical="center"/>
      <protection/>
    </xf>
    <xf numFmtId="0" fontId="10" fillId="0" borderId="5" xfId="21" applyFont="1" applyBorder="1" applyAlignment="1">
      <alignment vertical="center"/>
      <protection/>
    </xf>
    <xf numFmtId="0" fontId="8" fillId="0" borderId="5" xfId="20" applyFont="1" applyBorder="1" applyAlignment="1">
      <alignment horizontal="center"/>
      <protection/>
    </xf>
    <xf numFmtId="0" fontId="10" fillId="0" borderId="5" xfId="20" applyFont="1" applyBorder="1">
      <alignment/>
      <protection/>
    </xf>
    <xf numFmtId="0" fontId="23" fillId="0" borderId="0" xfId="0" applyFont="1" applyAlignment="1">
      <alignment horizontal="center" vertical="center"/>
    </xf>
    <xf numFmtId="0" fontId="24" fillId="3" borderId="6" xfId="0" applyFont="1" applyFill="1" applyBorder="1" applyAlignment="1">
      <alignment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9" xfId="0" applyFont="1" applyFill="1" applyBorder="1" applyAlignment="1">
      <alignment vertical="center"/>
    </xf>
    <xf numFmtId="3" fontId="25" fillId="3" borderId="0" xfId="0" applyNumberFormat="1" applyFont="1" applyFill="1" applyAlignment="1">
      <alignment vertical="center"/>
    </xf>
    <xf numFmtId="0" fontId="0" fillId="3" borderId="0" xfId="0" applyFill="1" applyAlignment="1">
      <alignment vertical="center"/>
    </xf>
    <xf numFmtId="0" fontId="24" fillId="0" borderId="10" xfId="0" applyFont="1" applyBorder="1" applyAlignment="1">
      <alignment vertical="center"/>
    </xf>
    <xf numFmtId="0" fontId="24" fillId="3" borderId="11" xfId="0" applyFont="1" applyFill="1" applyBorder="1" applyAlignment="1">
      <alignment vertical="center" wrapText="1"/>
    </xf>
    <xf numFmtId="181" fontId="24" fillId="3" borderId="5" xfId="0" applyNumberFormat="1" applyFont="1" applyFill="1" applyBorder="1" applyAlignment="1" quotePrefix="1">
      <alignment horizontal="center" vertical="center"/>
    </xf>
    <xf numFmtId="182" fontId="24" fillId="3" borderId="5" xfId="0" applyNumberFormat="1" applyFont="1" applyFill="1" applyBorder="1" applyAlignment="1" quotePrefix="1">
      <alignment horizontal="center" vertical="center"/>
    </xf>
    <xf numFmtId="181" fontId="26" fillId="3" borderId="5" xfId="0" applyNumberFormat="1" applyFont="1" applyFill="1" applyBorder="1" applyAlignment="1" quotePrefix="1">
      <alignment horizontal="center" vertical="center"/>
    </xf>
    <xf numFmtId="0" fontId="25" fillId="3" borderId="12" xfId="0" applyFont="1" applyFill="1" applyBorder="1" applyAlignment="1">
      <alignment vertical="center"/>
    </xf>
    <xf numFmtId="0" fontId="27" fillId="3" borderId="12" xfId="0" applyFont="1" applyFill="1" applyBorder="1" applyAlignment="1">
      <alignment vertical="center" wrapText="1"/>
    </xf>
    <xf numFmtId="0" fontId="24" fillId="3" borderId="13" xfId="0" applyFont="1" applyFill="1" applyBorder="1" applyAlignment="1">
      <alignment horizontal="center" vertical="center"/>
    </xf>
    <xf numFmtId="0" fontId="25" fillId="3" borderId="0" xfId="0" applyFont="1" applyFill="1" applyAlignment="1">
      <alignment vertical="center"/>
    </xf>
    <xf numFmtId="0" fontId="27" fillId="3" borderId="13" xfId="0" applyFont="1" applyFill="1" applyBorder="1" applyAlignment="1">
      <alignment horizontal="center" vertical="center" wrapText="1"/>
    </xf>
    <xf numFmtId="0" fontId="4" fillId="3" borderId="11" xfId="0" applyFont="1" applyFill="1" applyBorder="1" applyAlignment="1">
      <alignment horizontal="left" vertical="center" wrapText="1"/>
    </xf>
    <xf numFmtId="183" fontId="25" fillId="3" borderId="12" xfId="0" applyNumberFormat="1" applyFont="1" applyFill="1" applyBorder="1" applyAlignment="1">
      <alignment vertical="center"/>
    </xf>
    <xf numFmtId="0" fontId="25" fillId="0" borderId="0" xfId="0" applyFont="1" applyAlignment="1">
      <alignment vertical="center"/>
    </xf>
    <xf numFmtId="0" fontId="0" fillId="0" borderId="0" xfId="0" applyAlignment="1">
      <alignment horizontal="left" vertical="center"/>
    </xf>
    <xf numFmtId="17" fontId="28" fillId="4" borderId="0" xfId="0" applyNumberFormat="1" applyFont="1" applyFill="1" applyAlignment="1">
      <alignment horizontal="center" vertical="center"/>
    </xf>
    <xf numFmtId="17" fontId="28" fillId="5" borderId="0" xfId="0" applyNumberFormat="1" applyFont="1" applyFill="1" applyAlignment="1">
      <alignment horizontal="center" vertical="center"/>
    </xf>
    <xf numFmtId="181" fontId="0" fillId="0" borderId="0" xfId="0" applyNumberFormat="1" applyAlignment="1">
      <alignment vertical="center"/>
    </xf>
    <xf numFmtId="0" fontId="29" fillId="0" borderId="0" xfId="0" applyFont="1" applyAlignment="1">
      <alignment horizontal="center" vertical="center"/>
    </xf>
    <xf numFmtId="0" fontId="28" fillId="6" borderId="0" xfId="0" applyFont="1" applyFill="1" applyAlignment="1">
      <alignment horizontal="left" vertical="center"/>
    </xf>
    <xf numFmtId="0" fontId="28" fillId="6" borderId="0" xfId="0" applyFont="1" applyFill="1" applyAlignment="1">
      <alignment horizontal="center" vertical="center"/>
    </xf>
    <xf numFmtId="0" fontId="28" fillId="7" borderId="0" xfId="0" applyFont="1" applyFill="1" applyAlignment="1">
      <alignment horizontal="center" vertical="center"/>
    </xf>
    <xf numFmtId="0" fontId="0" fillId="7" borderId="0" xfId="0" applyFill="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7" fillId="0" borderId="14" xfId="23" applyFont="1" applyBorder="1" applyAlignment="1">
      <alignment vertical="center"/>
      <protection/>
    </xf>
    <xf numFmtId="0" fontId="33" fillId="0" borderId="0" xfId="24" applyFont="1">
      <alignment/>
      <protection/>
    </xf>
    <xf numFmtId="0" fontId="20" fillId="0" borderId="14" xfId="23" applyFont="1" applyBorder="1" applyAlignment="1">
      <alignment horizontal="right" vertical="center"/>
      <protection/>
    </xf>
    <xf numFmtId="179" fontId="8" fillId="0" borderId="5" xfId="20" applyNumberFormat="1" applyFont="1" applyBorder="1" applyAlignment="1" applyProtection="1">
      <alignment horizontal="right" vertical="center" shrinkToFit="1"/>
      <protection locked="0"/>
    </xf>
    <xf numFmtId="185" fontId="8" fillId="0" borderId="0" xfId="27" applyNumberFormat="1" applyFont="1" applyAlignment="1">
      <alignment/>
    </xf>
    <xf numFmtId="10" fontId="8" fillId="0" borderId="0" xfId="28" applyNumberFormat="1" applyFont="1" applyAlignment="1">
      <alignment/>
    </xf>
    <xf numFmtId="3" fontId="8" fillId="0" borderId="1" xfId="20" applyNumberFormat="1" applyFont="1" applyBorder="1" applyAlignment="1" applyProtection="1">
      <alignment horizontal="right" vertical="center" shrinkToFit="1"/>
      <protection locked="0"/>
    </xf>
    <xf numFmtId="49" fontId="10" fillId="0" borderId="3" xfId="20" applyNumberFormat="1" applyFont="1" applyBorder="1" applyAlignment="1" applyProtection="1">
      <alignment horizontal="left" vertical="center"/>
      <protection locked="0"/>
    </xf>
    <xf numFmtId="0" fontId="8" fillId="0" borderId="5" xfId="20" applyFont="1" applyBorder="1" applyAlignment="1" applyProtection="1">
      <alignment horizontal="center" vertical="center" wrapText="1" shrinkToFit="1"/>
      <protection locked="0"/>
    </xf>
    <xf numFmtId="0" fontId="10" fillId="0" borderId="5" xfId="20" applyFont="1" applyBorder="1" applyAlignment="1" applyProtection="1">
      <alignment horizontal="left" vertical="center" shrinkToFit="1"/>
      <protection locked="0"/>
    </xf>
    <xf numFmtId="49" fontId="10" fillId="0" borderId="2" xfId="20" applyNumberFormat="1" applyFont="1" applyBorder="1" applyAlignment="1" applyProtection="1">
      <alignment horizontal="left" vertical="center" wrapText="1"/>
      <protection locked="0"/>
    </xf>
    <xf numFmtId="0" fontId="10" fillId="2" borderId="5" xfId="20" applyFont="1" applyFill="1" applyBorder="1" applyAlignment="1" applyProtection="1">
      <alignment horizontal="left" vertical="center" shrinkToFit="1"/>
      <protection locked="0"/>
    </xf>
    <xf numFmtId="49" fontId="4" fillId="2" borderId="5" xfId="20" applyNumberFormat="1" applyFont="1" applyFill="1" applyBorder="1" applyAlignment="1" applyProtection="1">
      <alignment horizontal="center" vertical="center" shrinkToFit="1"/>
      <protection locked="0"/>
    </xf>
    <xf numFmtId="49" fontId="4" fillId="2" borderId="3" xfId="20" applyNumberFormat="1" applyFont="1" applyFill="1" applyBorder="1" applyAlignment="1" applyProtection="1">
      <alignment horizontal="center" vertical="center" shrinkToFit="1"/>
      <protection locked="0"/>
    </xf>
    <xf numFmtId="49" fontId="4" fillId="0" borderId="1" xfId="20" applyNumberFormat="1" applyFont="1" applyBorder="1" applyAlignment="1" applyProtection="1">
      <alignment horizontal="center" vertical="center" shrinkToFit="1"/>
      <protection locked="0"/>
    </xf>
    <xf numFmtId="0" fontId="4" fillId="0" borderId="2" xfId="20" applyFont="1" applyBorder="1" applyAlignment="1" applyProtection="1">
      <alignment horizontal="center" vertical="center" wrapText="1" shrinkToFit="1"/>
      <protection locked="0"/>
    </xf>
    <xf numFmtId="49" fontId="4" fillId="2" borderId="1" xfId="20" applyNumberFormat="1" applyFont="1" applyFill="1" applyBorder="1" applyAlignment="1" applyProtection="1">
      <alignment horizontal="center" vertical="center" shrinkToFit="1"/>
      <protection locked="0"/>
    </xf>
    <xf numFmtId="0" fontId="4" fillId="0" borderId="5" xfId="20" applyFont="1" applyBorder="1" applyAlignment="1" applyProtection="1">
      <alignment horizontal="center" vertical="center" wrapText="1" shrinkToFit="1"/>
      <protection locked="0"/>
    </xf>
    <xf numFmtId="49" fontId="4" fillId="0" borderId="15" xfId="20" applyNumberFormat="1" applyFont="1" applyBorder="1" applyAlignment="1" applyProtection="1">
      <alignment horizontal="center" vertical="center" shrinkToFit="1"/>
      <protection locked="0"/>
    </xf>
    <xf numFmtId="49" fontId="4" fillId="0" borderId="3" xfId="20" applyNumberFormat="1" applyFont="1" applyBorder="1" applyAlignment="1" applyProtection="1">
      <alignment horizontal="center" vertical="center" shrinkToFit="1"/>
      <protection locked="0"/>
    </xf>
    <xf numFmtId="49" fontId="4" fillId="0" borderId="16" xfId="20" applyNumberFormat="1" applyFont="1" applyBorder="1" applyAlignment="1" applyProtection="1">
      <alignment horizontal="center" vertical="center" shrinkToFit="1"/>
      <protection locked="0"/>
    </xf>
    <xf numFmtId="0" fontId="4" fillId="0" borderId="1" xfId="20" applyFont="1" applyBorder="1" applyAlignment="1" applyProtection="1">
      <alignment horizontal="center" vertical="center"/>
      <protection locked="0"/>
    </xf>
    <xf numFmtId="49" fontId="4" fillId="0" borderId="2" xfId="20" applyNumberFormat="1" applyFont="1" applyBorder="1" applyAlignment="1" applyProtection="1">
      <alignment horizontal="center" vertical="center" shrinkToFit="1"/>
      <protection locked="0"/>
    </xf>
    <xf numFmtId="49" fontId="4" fillId="0" borderId="5" xfId="20" applyNumberFormat="1" applyFont="1" applyBorder="1" applyAlignment="1" applyProtection="1">
      <alignment horizontal="center" vertical="center" shrinkToFit="1"/>
      <protection locked="0"/>
    </xf>
    <xf numFmtId="10" fontId="0" fillId="0" borderId="0" xfId="0" applyNumberFormat="1" applyAlignment="1">
      <alignment vertical="center"/>
    </xf>
    <xf numFmtId="0" fontId="8" fillId="0" borderId="0" xfId="20" applyFont="1" applyAlignment="1">
      <alignment horizontal="left"/>
      <protection/>
    </xf>
    <xf numFmtId="1" fontId="8" fillId="0" borderId="0" xfId="20" applyNumberFormat="1" applyFont="1">
      <alignment/>
      <protection/>
    </xf>
    <xf numFmtId="1" fontId="13" fillId="0" borderId="0" xfId="20" applyNumberFormat="1" applyFont="1">
      <alignment/>
      <protection/>
    </xf>
    <xf numFmtId="179" fontId="8" fillId="3" borderId="1" xfId="20" applyNumberFormat="1" applyFont="1" applyFill="1" applyBorder="1" applyAlignment="1" applyProtection="1">
      <alignment horizontal="right" vertical="center" shrinkToFit="1"/>
      <protection locked="0"/>
    </xf>
    <xf numFmtId="49" fontId="4" fillId="0" borderId="17" xfId="20" applyNumberFormat="1" applyFont="1" applyBorder="1" applyAlignment="1" applyProtection="1">
      <alignment horizontal="center" vertical="center" shrinkToFit="1"/>
      <protection locked="0"/>
    </xf>
    <xf numFmtId="49" fontId="4" fillId="0" borderId="18" xfId="20" applyNumberFormat="1" applyFont="1" applyBorder="1" applyAlignment="1" applyProtection="1">
      <alignment horizontal="center" vertical="center" shrinkToFit="1"/>
      <protection locked="0"/>
    </xf>
    <xf numFmtId="49" fontId="8" fillId="0" borderId="0" xfId="20" applyNumberFormat="1" applyFont="1" applyAlignment="1" applyProtection="1">
      <alignment horizontal="left" vertical="center" wrapText="1"/>
      <protection locked="0"/>
    </xf>
    <xf numFmtId="49" fontId="4" fillId="0" borderId="4" xfId="20" applyNumberFormat="1" applyFont="1" applyBorder="1" applyAlignment="1" applyProtection="1">
      <alignment horizontal="center" vertical="center" shrinkToFit="1"/>
      <protection locked="0"/>
    </xf>
    <xf numFmtId="49" fontId="10" fillId="0" borderId="3" xfId="20" applyNumberFormat="1" applyFont="1" applyBorder="1" applyAlignment="1" applyProtection="1">
      <alignment horizontal="left" vertical="center" wrapText="1"/>
      <protection locked="0"/>
    </xf>
    <xf numFmtId="0" fontId="12" fillId="0" borderId="3" xfId="20" applyFont="1" applyBorder="1" applyAlignment="1" applyProtection="1">
      <alignment horizontal="left" vertical="center" shrinkToFit="1"/>
      <protection locked="0"/>
    </xf>
    <xf numFmtId="0" fontId="10" fillId="0" borderId="3" xfId="20" applyFont="1" applyBorder="1" applyAlignment="1" applyProtection="1">
      <alignment horizontal="left" shrinkToFit="1"/>
      <protection locked="0"/>
    </xf>
    <xf numFmtId="49" fontId="4" fillId="0" borderId="0" xfId="20" applyNumberFormat="1" applyFont="1" applyBorder="1" applyAlignment="1" applyProtection="1">
      <alignment horizontal="center" vertical="center" shrinkToFit="1"/>
      <protection locked="0"/>
    </xf>
    <xf numFmtId="0" fontId="11" fillId="2" borderId="5" xfId="20" applyFont="1" applyFill="1" applyBorder="1" applyAlignment="1">
      <alignment vertical="center" wrapText="1"/>
      <protection/>
    </xf>
    <xf numFmtId="0" fontId="11" fillId="2" borderId="19" xfId="20" applyFont="1" applyFill="1" applyBorder="1" applyAlignment="1" applyProtection="1">
      <alignment horizontal="center" vertical="center" shrinkToFit="1"/>
      <protection locked="0"/>
    </xf>
    <xf numFmtId="0" fontId="11" fillId="2" borderId="1" xfId="20" applyFont="1" applyFill="1" applyBorder="1" applyAlignment="1" applyProtection="1">
      <alignment horizontal="center" vertical="center" shrinkToFit="1"/>
      <protection locked="0"/>
    </xf>
    <xf numFmtId="0" fontId="11" fillId="2" borderId="1" xfId="20" applyFont="1" applyFill="1" applyBorder="1" applyAlignment="1" applyProtection="1">
      <alignment horizontal="right" vertical="center" shrinkToFit="1"/>
      <protection locked="0"/>
    </xf>
    <xf numFmtId="179" fontId="11" fillId="2" borderId="1" xfId="20" applyNumberFormat="1" applyFont="1" applyFill="1" applyBorder="1" applyAlignment="1" applyProtection="1">
      <alignment horizontal="right" vertical="center" shrinkToFit="1"/>
      <protection locked="0"/>
    </xf>
    <xf numFmtId="0" fontId="11" fillId="0" borderId="3" xfId="20" applyFont="1" applyBorder="1" applyAlignment="1" applyProtection="1">
      <alignment horizontal="left" vertical="center" wrapText="1" shrinkToFit="1"/>
      <protection locked="0"/>
    </xf>
    <xf numFmtId="0" fontId="11" fillId="0" borderId="1" xfId="20" applyFont="1" applyBorder="1" applyAlignment="1" applyProtection="1">
      <alignment horizontal="center" vertical="center" shrinkToFit="1"/>
      <protection locked="0"/>
    </xf>
    <xf numFmtId="178" fontId="11" fillId="0" borderId="1" xfId="20" applyNumberFormat="1" applyFont="1" applyBorder="1" applyAlignment="1" applyProtection="1">
      <alignment horizontal="center" vertical="center" shrinkToFit="1"/>
      <protection locked="0"/>
    </xf>
    <xf numFmtId="179" fontId="11" fillId="0" borderId="1" xfId="20" applyNumberFormat="1" applyFont="1" applyBorder="1" applyAlignment="1" applyProtection="1">
      <alignment horizontal="center" vertical="center" wrapText="1" shrinkToFit="1"/>
      <protection locked="0"/>
    </xf>
    <xf numFmtId="179" fontId="11" fillId="0" borderId="1" xfId="20" applyNumberFormat="1" applyFont="1" applyBorder="1" applyAlignment="1" applyProtection="1">
      <alignment horizontal="right" vertical="center" shrinkToFit="1"/>
      <protection locked="0"/>
    </xf>
    <xf numFmtId="0" fontId="11" fillId="2" borderId="3" xfId="20" applyFont="1" applyFill="1" applyBorder="1" applyAlignment="1">
      <alignment vertical="center" wrapText="1"/>
      <protection/>
    </xf>
    <xf numFmtId="0" fontId="11" fillId="2" borderId="3" xfId="20" applyFont="1" applyFill="1" applyBorder="1" applyAlignment="1" applyProtection="1">
      <alignment horizontal="center" vertical="center" shrinkToFit="1"/>
      <protection locked="0"/>
    </xf>
    <xf numFmtId="0" fontId="11" fillId="0" borderId="1" xfId="20" applyFont="1" applyBorder="1" applyAlignment="1" applyProtection="1">
      <alignment horizontal="left" vertical="center" wrapText="1" shrinkToFit="1"/>
      <protection locked="0"/>
    </xf>
    <xf numFmtId="3" fontId="11" fillId="0" borderId="1" xfId="20" applyNumberFormat="1" applyFont="1" applyBorder="1" applyAlignment="1" applyProtection="1">
      <alignment horizontal="right" vertical="center" shrinkToFit="1"/>
      <protection locked="0"/>
    </xf>
    <xf numFmtId="0" fontId="11" fillId="2" borderId="1" xfId="20" applyFont="1" applyFill="1" applyBorder="1" applyAlignment="1" applyProtection="1">
      <alignment horizontal="right" vertical="center" indent="1" shrinkToFit="1"/>
      <protection locked="0"/>
    </xf>
    <xf numFmtId="0" fontId="11" fillId="0" borderId="20" xfId="20" applyFont="1" applyBorder="1" applyAlignment="1" applyProtection="1">
      <alignment horizontal="center" vertical="center" shrinkToFit="1"/>
      <protection locked="0"/>
    </xf>
    <xf numFmtId="0" fontId="11" fillId="0" borderId="2" xfId="20" applyFont="1" applyBorder="1" applyAlignment="1" applyProtection="1">
      <alignment horizontal="center" vertical="center" wrapText="1" shrinkToFit="1"/>
      <protection locked="0"/>
    </xf>
    <xf numFmtId="176" fontId="11" fillId="0" borderId="2" xfId="20" applyNumberFormat="1" applyFont="1" applyBorder="1" applyAlignment="1" applyProtection="1">
      <alignment horizontal="center" vertical="center" wrapText="1" shrinkToFit="1"/>
      <protection locked="0"/>
    </xf>
    <xf numFmtId="0" fontId="11" fillId="0" borderId="1" xfId="20" applyFont="1" applyBorder="1" applyAlignment="1" applyProtection="1">
      <alignment horizontal="left" vertical="center" wrapText="1"/>
      <protection locked="0"/>
    </xf>
    <xf numFmtId="0" fontId="11" fillId="0" borderId="3" xfId="20" applyFont="1" applyBorder="1" applyAlignment="1" applyProtection="1">
      <alignment horizontal="left" vertical="center" wrapText="1"/>
      <protection locked="0"/>
    </xf>
    <xf numFmtId="0" fontId="11" fillId="0" borderId="2" xfId="20" applyFont="1" applyBorder="1" applyAlignment="1" applyProtection="1">
      <alignment horizontal="center" vertical="center" shrinkToFit="1"/>
      <protection locked="0"/>
    </xf>
    <xf numFmtId="0" fontId="11" fillId="0" borderId="2" xfId="20" applyFont="1" applyBorder="1" applyAlignment="1" applyProtection="1">
      <alignment horizontal="left" vertical="center" wrapText="1"/>
      <protection locked="0"/>
    </xf>
    <xf numFmtId="178" fontId="11" fillId="0" borderId="2" xfId="20" applyNumberFormat="1" applyFont="1" applyBorder="1" applyAlignment="1" applyProtection="1">
      <alignment horizontal="center" vertical="center" shrinkToFit="1"/>
      <protection locked="0"/>
    </xf>
    <xf numFmtId="3" fontId="11" fillId="0" borderId="2" xfId="20" applyNumberFormat="1" applyFont="1" applyBorder="1" applyAlignment="1" applyProtection="1">
      <alignment horizontal="right" vertical="center" shrinkToFit="1"/>
      <protection locked="0"/>
    </xf>
    <xf numFmtId="179" fontId="11" fillId="0" borderId="2" xfId="20" applyNumberFormat="1" applyFont="1" applyBorder="1" applyAlignment="1" applyProtection="1">
      <alignment horizontal="right" vertical="center" shrinkToFit="1"/>
      <protection locked="0"/>
    </xf>
    <xf numFmtId="0" fontId="11" fillId="0" borderId="5" xfId="20" applyFont="1" applyBorder="1" applyAlignment="1" applyProtection="1">
      <alignment horizontal="left" vertical="center" wrapText="1"/>
      <protection locked="0"/>
    </xf>
    <xf numFmtId="0" fontId="11" fillId="0" borderId="5" xfId="20" applyFont="1" applyBorder="1" applyAlignment="1" applyProtection="1">
      <alignment horizontal="center" vertical="center" shrinkToFit="1"/>
      <protection locked="0"/>
    </xf>
    <xf numFmtId="178" fontId="11" fillId="0" borderId="5" xfId="20" applyNumberFormat="1" applyFont="1" applyBorder="1" applyAlignment="1" applyProtection="1">
      <alignment horizontal="center" vertical="center" shrinkToFit="1"/>
      <protection locked="0"/>
    </xf>
    <xf numFmtId="3" fontId="11" fillId="0" borderId="5" xfId="20" applyNumberFormat="1" applyFont="1" applyBorder="1" applyAlignment="1" applyProtection="1">
      <alignment horizontal="right" vertical="center" shrinkToFit="1"/>
      <protection locked="0"/>
    </xf>
    <xf numFmtId="179" fontId="11" fillId="0" borderId="5" xfId="20" applyNumberFormat="1" applyFont="1" applyBorder="1" applyAlignment="1" applyProtection="1">
      <alignment horizontal="right" vertical="center" shrinkToFit="1"/>
      <protection locked="0"/>
    </xf>
    <xf numFmtId="0" fontId="11" fillId="0" borderId="16" xfId="20" applyFont="1" applyBorder="1" applyAlignment="1" applyProtection="1">
      <alignment horizontal="left" vertical="center" wrapText="1"/>
      <protection locked="0"/>
    </xf>
    <xf numFmtId="0" fontId="11" fillId="0" borderId="4" xfId="20" applyFont="1" applyBorder="1" applyAlignment="1" applyProtection="1">
      <alignment horizontal="center" vertical="center" shrinkToFit="1"/>
      <protection locked="0"/>
    </xf>
    <xf numFmtId="178" fontId="11" fillId="0" borderId="3" xfId="20" applyNumberFormat="1" applyFont="1" applyBorder="1" applyAlignment="1" applyProtection="1">
      <alignment horizontal="center" vertical="center" shrinkToFit="1"/>
      <protection locked="0"/>
    </xf>
    <xf numFmtId="3" fontId="11" fillId="0" borderId="3" xfId="20" applyNumberFormat="1" applyFont="1" applyBorder="1" applyAlignment="1" applyProtection="1">
      <alignment horizontal="right" vertical="center" shrinkToFit="1"/>
      <protection locked="0"/>
    </xf>
    <xf numFmtId="179" fontId="11" fillId="0" borderId="3" xfId="20" applyNumberFormat="1" applyFont="1" applyBorder="1" applyAlignment="1" applyProtection="1">
      <alignment horizontal="right" vertical="center" shrinkToFit="1"/>
      <protection locked="0"/>
    </xf>
    <xf numFmtId="0" fontId="11" fillId="0" borderId="21" xfId="20" applyFont="1" applyBorder="1" applyAlignment="1" applyProtection="1">
      <alignment horizontal="left" vertical="center" wrapText="1"/>
      <protection locked="0"/>
    </xf>
    <xf numFmtId="0" fontId="11" fillId="0" borderId="5" xfId="20" applyFont="1" applyBorder="1" applyAlignment="1" applyProtection="1">
      <alignment horizontal="center" vertical="center"/>
      <protection locked="0"/>
    </xf>
    <xf numFmtId="0" fontId="11" fillId="0" borderId="3" xfId="20" applyFont="1" applyBorder="1" applyAlignment="1" applyProtection="1">
      <alignment horizontal="center" vertical="center" shrinkToFit="1"/>
      <protection locked="0"/>
    </xf>
    <xf numFmtId="0" fontId="11" fillId="2" borderId="1" xfId="20" applyFont="1" applyFill="1" applyBorder="1" applyAlignment="1" applyProtection="1">
      <alignment horizontal="left" vertical="center" wrapText="1" shrinkToFit="1"/>
      <protection locked="0"/>
    </xf>
    <xf numFmtId="0" fontId="11" fillId="0" borderId="17" xfId="20" applyFont="1" applyBorder="1" applyAlignment="1" applyProtection="1">
      <alignment horizontal="left" vertical="center" wrapText="1"/>
      <protection locked="0"/>
    </xf>
    <xf numFmtId="0" fontId="11" fillId="0" borderId="17" xfId="20" applyFont="1" applyBorder="1" applyAlignment="1" applyProtection="1">
      <alignment horizontal="center" vertical="center" shrinkToFit="1"/>
      <protection locked="0"/>
    </xf>
    <xf numFmtId="0" fontId="11" fillId="0" borderId="18" xfId="20" applyFont="1" applyBorder="1" applyAlignment="1" applyProtection="1">
      <alignment horizontal="left" vertical="center" wrapText="1"/>
      <protection locked="0"/>
    </xf>
    <xf numFmtId="0" fontId="11" fillId="0" borderId="18" xfId="20" applyFont="1" applyBorder="1" applyAlignment="1" applyProtection="1">
      <alignment horizontal="center" vertical="center" shrinkToFit="1"/>
      <protection locked="0"/>
    </xf>
    <xf numFmtId="0" fontId="11" fillId="0" borderId="4" xfId="20" applyFont="1" applyBorder="1" applyAlignment="1" applyProtection="1">
      <alignment horizontal="left" vertical="center" wrapText="1"/>
      <protection locked="0"/>
    </xf>
    <xf numFmtId="0" fontId="11" fillId="8" borderId="5" xfId="20" applyFont="1" applyFill="1" applyBorder="1" applyAlignment="1" applyProtection="1">
      <alignment horizontal="center" vertical="center" shrinkToFit="1"/>
      <protection locked="0"/>
    </xf>
    <xf numFmtId="0" fontId="11" fillId="2" borderId="5" xfId="20" applyFont="1" applyFill="1" applyBorder="1" applyAlignment="1" applyProtection="1">
      <alignment horizontal="left" vertical="center" wrapText="1" shrinkToFit="1"/>
      <protection locked="0"/>
    </xf>
    <xf numFmtId="0" fontId="11" fillId="2" borderId="5" xfId="20" applyFont="1" applyFill="1" applyBorder="1" applyAlignment="1" applyProtection="1">
      <alignment horizontal="center" vertical="center" shrinkToFit="1"/>
      <protection locked="0"/>
    </xf>
    <xf numFmtId="0" fontId="11" fillId="2" borderId="5" xfId="20" applyFont="1" applyFill="1" applyBorder="1" applyAlignment="1" applyProtection="1">
      <alignment horizontal="right" vertical="center" shrinkToFit="1"/>
      <protection locked="0"/>
    </xf>
    <xf numFmtId="179" fontId="11" fillId="2" borderId="5" xfId="20" applyNumberFormat="1" applyFont="1" applyFill="1" applyBorder="1" applyAlignment="1" applyProtection="1">
      <alignment horizontal="right" vertical="center" shrinkToFit="1"/>
      <protection locked="0"/>
    </xf>
    <xf numFmtId="0" fontId="11" fillId="0" borderId="5" xfId="20" applyFont="1" applyBorder="1" applyAlignment="1" applyProtection="1">
      <alignment horizontal="center" vertical="center" wrapText="1" shrinkToFit="1"/>
      <protection locked="0"/>
    </xf>
    <xf numFmtId="176" fontId="11" fillId="0" borderId="5" xfId="20" applyNumberFormat="1" applyFont="1" applyBorder="1" applyAlignment="1" applyProtection="1">
      <alignment horizontal="center" vertical="center" wrapText="1" shrinkToFit="1"/>
      <protection locked="0"/>
    </xf>
    <xf numFmtId="0" fontId="11" fillId="0" borderId="3" xfId="20" applyFont="1" applyBorder="1" applyAlignment="1" applyProtection="1">
      <alignment horizontal="center" vertical="center"/>
      <protection locked="0"/>
    </xf>
    <xf numFmtId="179" fontId="11" fillId="0" borderId="22" xfId="20" applyNumberFormat="1" applyFont="1" applyBorder="1" applyAlignment="1" applyProtection="1">
      <alignment horizontal="right" vertical="center" shrinkToFit="1"/>
      <protection locked="0"/>
    </xf>
    <xf numFmtId="0" fontId="11" fillId="0" borderId="19" xfId="20" applyFont="1" applyBorder="1" applyAlignment="1" applyProtection="1">
      <alignment horizontal="center" vertical="center" shrinkToFit="1"/>
      <protection locked="0"/>
    </xf>
    <xf numFmtId="179" fontId="11" fillId="0" borderId="23" xfId="20" applyNumberFormat="1" applyFont="1" applyBorder="1" applyAlignment="1" applyProtection="1">
      <alignment horizontal="right" vertical="center" shrinkToFit="1"/>
      <protection locked="0"/>
    </xf>
    <xf numFmtId="179" fontId="11" fillId="2" borderId="23" xfId="20" applyNumberFormat="1" applyFont="1" applyFill="1" applyBorder="1" applyAlignment="1" applyProtection="1">
      <alignment horizontal="right" vertical="center" shrinkToFit="1"/>
      <protection locked="0"/>
    </xf>
    <xf numFmtId="0" fontId="11" fillId="0" borderId="2" xfId="20" applyFont="1" applyBorder="1" applyAlignment="1" applyProtection="1">
      <alignment horizontal="left" vertical="center" wrapText="1" shrinkToFit="1"/>
      <protection locked="0"/>
    </xf>
    <xf numFmtId="0" fontId="11" fillId="2" borderId="2" xfId="20" applyFont="1" applyFill="1" applyBorder="1" applyAlignment="1" applyProtection="1">
      <alignment horizontal="left" vertical="center" wrapText="1" shrinkToFit="1"/>
      <protection locked="0"/>
    </xf>
    <xf numFmtId="0" fontId="11" fillId="2" borderId="2" xfId="20" applyFont="1" applyFill="1" applyBorder="1" applyAlignment="1" applyProtection="1">
      <alignment horizontal="center" vertical="center" shrinkToFit="1"/>
      <protection locked="0"/>
    </xf>
    <xf numFmtId="0" fontId="11" fillId="2" borderId="2" xfId="20" applyFont="1" applyFill="1" applyBorder="1" applyAlignment="1" applyProtection="1">
      <alignment horizontal="right" vertical="center" shrinkToFit="1"/>
      <protection locked="0"/>
    </xf>
    <xf numFmtId="179" fontId="11" fillId="2" borderId="2" xfId="20" applyNumberFormat="1" applyFont="1" applyFill="1" applyBorder="1" applyAlignment="1" applyProtection="1">
      <alignment horizontal="right" vertical="center" shrinkToFit="1"/>
      <protection locked="0"/>
    </xf>
    <xf numFmtId="0" fontId="11" fillId="0" borderId="22" xfId="20" applyFont="1" applyBorder="1" applyAlignment="1" applyProtection="1">
      <alignment horizontal="center" vertical="center" shrinkToFit="1"/>
      <protection locked="0"/>
    </xf>
    <xf numFmtId="0" fontId="8" fillId="0" borderId="0" xfId="20" applyFont="1" applyBorder="1">
      <alignment/>
      <protection/>
    </xf>
    <xf numFmtId="1" fontId="8" fillId="0" borderId="0" xfId="20" applyNumberFormat="1" applyFont="1" applyBorder="1">
      <alignment/>
      <protection/>
    </xf>
    <xf numFmtId="49" fontId="8" fillId="0" borderId="5" xfId="20" applyNumberFormat="1" applyFont="1" applyBorder="1" applyAlignment="1" applyProtection="1">
      <alignment horizontal="left" vertical="center" wrapText="1"/>
      <protection locked="0"/>
    </xf>
    <xf numFmtId="0" fontId="8" fillId="0" borderId="5" xfId="21" applyFont="1" applyBorder="1" applyAlignment="1">
      <alignment vertical="center"/>
      <protection/>
    </xf>
    <xf numFmtId="0" fontId="7" fillId="0" borderId="0" xfId="20" applyFont="1" applyAlignment="1" applyProtection="1">
      <alignment horizontal="center" vertical="center" wrapText="1"/>
      <protection locked="0"/>
    </xf>
    <xf numFmtId="0" fontId="9" fillId="0" borderId="0" xfId="21" applyFont="1" applyAlignment="1">
      <alignment vertical="center"/>
      <protection/>
    </xf>
    <xf numFmtId="0" fontId="8" fillId="0" borderId="5" xfId="20" applyFont="1" applyBorder="1" applyAlignment="1" applyProtection="1">
      <alignment horizontal="center" vertical="center" wrapText="1" shrinkToFit="1"/>
      <protection locked="0"/>
    </xf>
    <xf numFmtId="0" fontId="8" fillId="0" borderId="5" xfId="20" applyFont="1" applyBorder="1" applyAlignment="1" applyProtection="1">
      <alignment horizontal="left" vertical="center" wrapText="1" shrinkToFit="1"/>
      <protection locked="0"/>
    </xf>
    <xf numFmtId="0" fontId="8" fillId="0" borderId="24" xfId="20" applyFont="1" applyBorder="1" applyAlignment="1" applyProtection="1">
      <alignment horizontal="left" vertical="center" wrapText="1" shrinkToFit="1"/>
      <protection locked="0"/>
    </xf>
    <xf numFmtId="0" fontId="0" fillId="0" borderId="25" xfId="0" applyBorder="1" applyAlignment="1">
      <alignment horizontal="left" vertical="center" wrapText="1" shrinkToFit="1"/>
    </xf>
    <xf numFmtId="0" fontId="0" fillId="0" borderId="26" xfId="0" applyBorder="1" applyAlignment="1">
      <alignment horizontal="left" vertical="center" wrapText="1" shrinkToFit="1"/>
    </xf>
    <xf numFmtId="0" fontId="8" fillId="0" borderId="27" xfId="21" applyFont="1" applyBorder="1" applyAlignment="1">
      <alignment vertical="center" wrapText="1"/>
      <protection/>
    </xf>
    <xf numFmtId="0" fontId="0" fillId="0" borderId="28"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0" xfId="0" applyBorder="1" applyAlignment="1">
      <alignment vertical="center" wrapText="1"/>
    </xf>
    <xf numFmtId="0" fontId="0" fillId="0" borderId="31" xfId="0" applyBorder="1" applyAlignment="1">
      <alignment vertical="center" wrapText="1"/>
    </xf>
    <xf numFmtId="0" fontId="10" fillId="0" borderId="0" xfId="20" applyFont="1" applyBorder="1" applyAlignment="1" applyProtection="1">
      <alignment horizontal="left" shrinkToFit="1"/>
      <protection locked="0"/>
    </xf>
    <xf numFmtId="0" fontId="0" fillId="0" borderId="0" xfId="0" applyBorder="1" applyAlignment="1">
      <alignment vertical="center"/>
    </xf>
    <xf numFmtId="49" fontId="8" fillId="0" borderId="1" xfId="20" applyNumberFormat="1" applyFont="1" applyBorder="1" applyAlignment="1" applyProtection="1">
      <alignment horizontal="left" vertical="center" wrapText="1"/>
      <protection locked="0"/>
    </xf>
    <xf numFmtId="0" fontId="8" fillId="0" borderId="1" xfId="21" applyFont="1" applyBorder="1" applyAlignment="1">
      <alignment vertical="center"/>
      <protection/>
    </xf>
    <xf numFmtId="0" fontId="17" fillId="0" borderId="24" xfId="23" applyFont="1" applyBorder="1" applyAlignment="1">
      <alignment horizontal="distributed" vertical="center"/>
      <protection/>
    </xf>
    <xf numFmtId="0" fontId="17" fillId="0" borderId="26" xfId="23" applyFont="1" applyBorder="1" applyAlignment="1">
      <alignment horizontal="distributed" vertical="center"/>
      <protection/>
    </xf>
    <xf numFmtId="0" fontId="17" fillId="0" borderId="24" xfId="23" applyFont="1" applyBorder="1" applyAlignment="1">
      <alignment horizontal="distributed" vertical="center" wrapText="1"/>
      <protection/>
    </xf>
    <xf numFmtId="0" fontId="17" fillId="0" borderId="28" xfId="23" applyFont="1" applyBorder="1" applyAlignment="1">
      <alignment vertical="top" wrapText="1"/>
      <protection/>
    </xf>
    <xf numFmtId="0" fontId="17" fillId="0" borderId="28" xfId="23" applyFont="1" applyBorder="1" applyAlignment="1">
      <alignment vertical="top"/>
      <protection/>
    </xf>
    <xf numFmtId="0" fontId="0" fillId="0" borderId="0" xfId="0" applyAlignment="1">
      <alignment vertical="top"/>
    </xf>
    <xf numFmtId="0" fontId="15" fillId="0" borderId="0" xfId="23" applyFont="1" applyAlignment="1">
      <alignment horizontal="center" vertical="center"/>
      <protection/>
    </xf>
    <xf numFmtId="0" fontId="17" fillId="0" borderId="14" xfId="23" applyFont="1" applyBorder="1" applyAlignment="1">
      <alignment vertical="center"/>
      <protection/>
    </xf>
    <xf numFmtId="0" fontId="17" fillId="0" borderId="24" xfId="23" applyFont="1" applyBorder="1" applyAlignment="1">
      <alignment vertical="center"/>
      <protection/>
    </xf>
    <xf numFmtId="0" fontId="17" fillId="0" borderId="26" xfId="23" applyFont="1" applyBorder="1" applyAlignment="1">
      <alignment vertical="center"/>
      <protection/>
    </xf>
    <xf numFmtId="49" fontId="17" fillId="0" borderId="24" xfId="23" applyNumberFormat="1" applyFont="1" applyBorder="1" applyAlignment="1">
      <alignment horizontal="center" vertical="center" wrapText="1"/>
      <protection/>
    </xf>
    <xf numFmtId="49" fontId="17" fillId="0" borderId="26" xfId="23" applyNumberFormat="1" applyFont="1" applyBorder="1" applyAlignment="1">
      <alignment horizontal="center" vertical="center" wrapText="1"/>
      <protection/>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184" fontId="3" fillId="0" borderId="35" xfId="0" applyNumberFormat="1" applyFont="1" applyBorder="1" applyAlignment="1">
      <alignment horizontal="center" vertical="center"/>
    </xf>
    <xf numFmtId="184" fontId="3" fillId="0" borderId="33" xfId="0" applyNumberFormat="1" applyFont="1" applyBorder="1" applyAlignment="1">
      <alignment horizontal="center" vertical="center"/>
    </xf>
    <xf numFmtId="184" fontId="3" fillId="0" borderId="36" xfId="0" applyNumberFormat="1" applyFont="1" applyBorder="1" applyAlignment="1">
      <alignment horizontal="center" vertical="center"/>
    </xf>
    <xf numFmtId="0" fontId="24" fillId="3" borderId="11" xfId="0" applyFont="1" applyFill="1" applyBorder="1" applyAlignment="1">
      <alignment horizontal="left" vertical="center" wrapText="1"/>
    </xf>
    <xf numFmtId="0" fontId="24" fillId="3" borderId="5"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5" xfId="0" applyFont="1" applyFill="1" applyBorder="1" applyAlignment="1">
      <alignment horizontal="center" vertical="center" textRotation="255" wrapText="1"/>
    </xf>
    <xf numFmtId="0" fontId="4" fillId="3" borderId="5" xfId="0" applyFont="1" applyFill="1" applyBorder="1" applyAlignment="1">
      <alignment horizontal="center" vertical="center"/>
    </xf>
    <xf numFmtId="0" fontId="24" fillId="3" borderId="11" xfId="0" applyFont="1" applyFill="1" applyBorder="1" applyAlignment="1">
      <alignment horizontal="center" vertical="center"/>
    </xf>
    <xf numFmtId="0" fontId="21"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4" fillId="3" borderId="8" xfId="0" applyFont="1" applyFill="1" applyBorder="1" applyAlignment="1">
      <alignment horizontal="center" vertical="center"/>
    </xf>
    <xf numFmtId="0" fontId="24" fillId="3" borderId="40" xfId="0" applyFont="1" applyFill="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5" fillId="0" borderId="45" xfId="0" applyFont="1" applyBorder="1" applyAlignment="1">
      <alignment horizontal="center" vertical="center"/>
    </xf>
  </cellXfs>
  <cellStyles count="17">
    <cellStyle name="Normal" xfId="0" builtinId="0"/>
    <cellStyle name="Percent" xfId="15" builtinId="5"/>
    <cellStyle name="Currency" xfId="16" builtinId="4"/>
    <cellStyle name="Currency [0]" xfId="17" builtinId="7"/>
    <cellStyle name="Comma" xfId="18" builtinId="3"/>
    <cellStyle name="Comma [0]" xfId="19" builtinId="6"/>
    <cellStyle name="一般 7" xfId="20"/>
    <cellStyle name="一般 2" xfId="21"/>
    <cellStyle name="百分比 2" xfId="22"/>
    <cellStyle name="一般 2 2" xfId="23"/>
    <cellStyle name="一般 3" xfId="24"/>
    <cellStyle name="一般 4" xfId="25"/>
    <cellStyle name="一般 2 3" xfId="26"/>
    <cellStyle name="千分位" xfId="27" builtinId="3"/>
    <cellStyle name="百分比" xfId="28" builtinId="5"/>
    <cellStyle name="一般 6" xfId="29"/>
    <cellStyle name="Excel_BuiltIn_Comma 2" xfId="3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0" Type="http://schemas.openxmlformats.org/officeDocument/2006/relationships/calcChain" Target="calcChain.xml" /><Relationship Id="rId11" Type="http://schemas.openxmlformats.org/officeDocument/2006/relationships/externalLink" Target="externalLinks/externalLink3.xml" /><Relationship Id="rId10" Type="http://schemas.openxmlformats.org/officeDocument/2006/relationships/externalLink" Target="externalLinks/externalLink2.xml" /><Relationship Id="rId13" Type="http://schemas.openxmlformats.org/officeDocument/2006/relationships/externalLink" Target="externalLinks/externalLink5.xml" /><Relationship Id="rId12" Type="http://schemas.openxmlformats.org/officeDocument/2006/relationships/externalLink" Target="externalLinks/externalLink4.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9" Type="http://schemas.openxmlformats.org/officeDocument/2006/relationships/externalLink" Target="externalLinks/externalLink1.xml" /><Relationship Id="rId15" Type="http://schemas.openxmlformats.org/officeDocument/2006/relationships/externalLink" Target="externalLinks/externalLink7.xml" /><Relationship Id="rId14" Type="http://schemas.openxmlformats.org/officeDocument/2006/relationships/externalLink" Target="externalLinks/externalLink6.xml" /><Relationship Id="rId17" Type="http://schemas.openxmlformats.org/officeDocument/2006/relationships/externalLink" Target="externalLinks/externalLink9.xml" /><Relationship Id="rId16" Type="http://schemas.openxmlformats.org/officeDocument/2006/relationships/externalLink" Target="externalLinks/externalLink8.xml" /><Relationship Id="rId5" Type="http://schemas.openxmlformats.org/officeDocument/2006/relationships/worksheet" Target="worksheets/sheet3.xml" /><Relationship Id="rId19" Type="http://schemas.openxmlformats.org/officeDocument/2006/relationships/externalLink" Target="externalLinks/externalLink11.xml" /><Relationship Id="rId6" Type="http://schemas.openxmlformats.org/officeDocument/2006/relationships/worksheet" Target="worksheets/sheet4.xml" /><Relationship Id="rId18" Type="http://schemas.openxmlformats.org/officeDocument/2006/relationships/externalLink" Target="externalLinks/externalLink10.xml" /><Relationship Id="rId7" Type="http://schemas.openxmlformats.org/officeDocument/2006/relationships/worksheet" Target="worksheets/sheet5.xml" /><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519</xdr:col>
      <xdr:colOff>295275</xdr:colOff>
      <xdr:row>1</xdr:row>
      <xdr:rowOff>76200</xdr:rowOff>
    </xdr:to>
    <xdr:sp>
      <xdr:nvSpPr>
        <xdr:cNvPr id="1" name="AutoShape 1"/>
        <xdr:cNvSpPr/>
      </xdr:nvSpPr>
      <xdr:spPr>
        <a:xfrm rot="-1500000">
          <a:off x="0" y="0"/>
          <a:ext cx="4048125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218</xdr:row>
      <xdr:rowOff>104775</xdr:rowOff>
    </xdr:from>
    <xdr:to>
      <xdr:col>519</xdr:col>
      <xdr:colOff>295275</xdr:colOff>
      <xdr:row>220</xdr:row>
      <xdr:rowOff>66675</xdr:rowOff>
    </xdr:to>
    <xdr:sp>
      <xdr:nvSpPr>
        <xdr:cNvPr id="2" name="AutoShape 2"/>
        <xdr:cNvSpPr/>
      </xdr:nvSpPr>
      <xdr:spPr>
        <a:xfrm rot="-1500000">
          <a:off x="0" y="47148750"/>
          <a:ext cx="4048125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443</xdr:row>
      <xdr:rowOff>104775</xdr:rowOff>
    </xdr:from>
    <xdr:to>
      <xdr:col>519</xdr:col>
      <xdr:colOff>295275</xdr:colOff>
      <xdr:row>445</xdr:row>
      <xdr:rowOff>66675</xdr:rowOff>
    </xdr:to>
    <xdr:sp>
      <xdr:nvSpPr>
        <xdr:cNvPr id="3" name="AutoShape 3"/>
        <xdr:cNvSpPr/>
      </xdr:nvSpPr>
      <xdr:spPr>
        <a:xfrm rot="-1500000">
          <a:off x="0" y="94297500"/>
          <a:ext cx="4048125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668</xdr:row>
      <xdr:rowOff>104775</xdr:rowOff>
    </xdr:from>
    <xdr:to>
      <xdr:col>519</xdr:col>
      <xdr:colOff>295275</xdr:colOff>
      <xdr:row>670</xdr:row>
      <xdr:rowOff>66675</xdr:rowOff>
    </xdr:to>
    <xdr:sp>
      <xdr:nvSpPr>
        <xdr:cNvPr id="4" name="AutoShape 4"/>
        <xdr:cNvSpPr/>
      </xdr:nvSpPr>
      <xdr:spPr>
        <a:xfrm rot="-1500000">
          <a:off x="0" y="141446250"/>
          <a:ext cx="4048125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9</xdr:col>
      <xdr:colOff>19050</xdr:colOff>
      <xdr:row>1</xdr:row>
      <xdr:rowOff>171450</xdr:rowOff>
    </xdr:to>
    <xdr:sp>
      <xdr:nvSpPr>
        <xdr:cNvPr id="1" name="AutoShape 1"/>
        <xdr:cNvSpPr/>
      </xdr:nvSpPr>
      <xdr:spPr>
        <a:xfrm rot="-1500000">
          <a:off x="0" y="0"/>
          <a:ext cx="61912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a:t>
          </a:r>
        </a:p>
      </xdr:txBody>
    </xdr:sp>
    <xdr:clientData/>
  </xdr:twoCellAnchor>
  <xdr:twoCellAnchor editAs="oneCell">
    <xdr:from>
      <xdr:col>0</xdr:col>
      <xdr:colOff>0</xdr:colOff>
      <xdr:row>13</xdr:row>
      <xdr:rowOff>133350</xdr:rowOff>
    </xdr:from>
    <xdr:to>
      <xdr:col>9</xdr:col>
      <xdr:colOff>19050</xdr:colOff>
      <xdr:row>15</xdr:row>
      <xdr:rowOff>95250</xdr:rowOff>
    </xdr:to>
    <xdr:sp>
      <xdr:nvSpPr>
        <xdr:cNvPr id="2" name="AutoShape 2"/>
        <xdr:cNvSpPr/>
      </xdr:nvSpPr>
      <xdr:spPr>
        <a:xfrm rot="-1500000">
          <a:off x="0" y="2857500"/>
          <a:ext cx="61912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a:t>
          </a:r>
        </a:p>
      </xdr:txBody>
    </xdr:sp>
    <xdr:clientData/>
  </xdr:twoCellAnchor>
  <xdr:twoCellAnchor editAs="oneCell">
    <xdr:from>
      <xdr:col>0</xdr:col>
      <xdr:colOff>0</xdr:colOff>
      <xdr:row>27</xdr:row>
      <xdr:rowOff>57150</xdr:rowOff>
    </xdr:from>
    <xdr:to>
      <xdr:col>9</xdr:col>
      <xdr:colOff>19050</xdr:colOff>
      <xdr:row>29</xdr:row>
      <xdr:rowOff>19050</xdr:rowOff>
    </xdr:to>
    <xdr:sp>
      <xdr:nvSpPr>
        <xdr:cNvPr id="3" name="AutoShape 3"/>
        <xdr:cNvSpPr/>
      </xdr:nvSpPr>
      <xdr:spPr>
        <a:xfrm rot="-1500000">
          <a:off x="0" y="5715000"/>
          <a:ext cx="61912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a:t>
          </a: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522</xdr:col>
      <xdr:colOff>704850</xdr:colOff>
      <xdr:row>1</xdr:row>
      <xdr:rowOff>76200</xdr:rowOff>
    </xdr:to>
    <xdr:sp>
      <xdr:nvSpPr>
        <xdr:cNvPr id="1" name="AutoShape 1"/>
        <xdr:cNvSpPr/>
      </xdr:nvSpPr>
      <xdr:spPr>
        <a:xfrm rot="-1500000">
          <a:off x="0" y="0"/>
          <a:ext cx="4090987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189</xdr:row>
      <xdr:rowOff>190500</xdr:rowOff>
    </xdr:from>
    <xdr:to>
      <xdr:col>522</xdr:col>
      <xdr:colOff>704850</xdr:colOff>
      <xdr:row>191</xdr:row>
      <xdr:rowOff>152400</xdr:rowOff>
    </xdr:to>
    <xdr:sp>
      <xdr:nvSpPr>
        <xdr:cNvPr id="2" name="AutoShape 2"/>
        <xdr:cNvSpPr/>
      </xdr:nvSpPr>
      <xdr:spPr>
        <a:xfrm rot="-1500000">
          <a:off x="0" y="47625000"/>
          <a:ext cx="4090987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417</xdr:row>
      <xdr:rowOff>38100</xdr:rowOff>
    </xdr:from>
    <xdr:to>
      <xdr:col>522</xdr:col>
      <xdr:colOff>704850</xdr:colOff>
      <xdr:row>419</xdr:row>
      <xdr:rowOff>0</xdr:rowOff>
    </xdr:to>
    <xdr:sp>
      <xdr:nvSpPr>
        <xdr:cNvPr id="3" name="AutoShape 3"/>
        <xdr:cNvSpPr/>
      </xdr:nvSpPr>
      <xdr:spPr>
        <a:xfrm rot="-1500000">
          <a:off x="0" y="95250000"/>
          <a:ext cx="4090987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644</xdr:row>
      <xdr:rowOff>95250</xdr:rowOff>
    </xdr:from>
    <xdr:to>
      <xdr:col>522</xdr:col>
      <xdr:colOff>704850</xdr:colOff>
      <xdr:row>646</xdr:row>
      <xdr:rowOff>57150</xdr:rowOff>
    </xdr:to>
    <xdr:sp>
      <xdr:nvSpPr>
        <xdr:cNvPr id="4" name="AutoShape 4"/>
        <xdr:cNvSpPr/>
      </xdr:nvSpPr>
      <xdr:spPr>
        <a:xfrm rot="-1500000">
          <a:off x="0" y="142875000"/>
          <a:ext cx="4090987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871</xdr:row>
      <xdr:rowOff>152400</xdr:rowOff>
    </xdr:from>
    <xdr:to>
      <xdr:col>522</xdr:col>
      <xdr:colOff>704850</xdr:colOff>
      <xdr:row>873</xdr:row>
      <xdr:rowOff>114300</xdr:rowOff>
    </xdr:to>
    <xdr:sp>
      <xdr:nvSpPr>
        <xdr:cNvPr id="5" name="AutoShape 5"/>
        <xdr:cNvSpPr/>
      </xdr:nvSpPr>
      <xdr:spPr>
        <a:xfrm rot="-1500000">
          <a:off x="0" y="190500000"/>
          <a:ext cx="4090987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1099</xdr:row>
      <xdr:rowOff>0</xdr:rowOff>
    </xdr:from>
    <xdr:to>
      <xdr:col>522</xdr:col>
      <xdr:colOff>704850</xdr:colOff>
      <xdr:row>1100</xdr:row>
      <xdr:rowOff>171450</xdr:rowOff>
    </xdr:to>
    <xdr:sp>
      <xdr:nvSpPr>
        <xdr:cNvPr id="6" name="AutoShape 6"/>
        <xdr:cNvSpPr/>
      </xdr:nvSpPr>
      <xdr:spPr>
        <a:xfrm rot="-1500000">
          <a:off x="0" y="238125000"/>
          <a:ext cx="4090987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1326</xdr:row>
      <xdr:rowOff>57150</xdr:rowOff>
    </xdr:from>
    <xdr:to>
      <xdr:col>522</xdr:col>
      <xdr:colOff>704850</xdr:colOff>
      <xdr:row>1328</xdr:row>
      <xdr:rowOff>19050</xdr:rowOff>
    </xdr:to>
    <xdr:sp>
      <xdr:nvSpPr>
        <xdr:cNvPr id="7" name="AutoShape 7"/>
        <xdr:cNvSpPr/>
      </xdr:nvSpPr>
      <xdr:spPr>
        <a:xfrm rot="-1500000">
          <a:off x="0" y="285750000"/>
          <a:ext cx="4090987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1553</xdr:row>
      <xdr:rowOff>114300</xdr:rowOff>
    </xdr:from>
    <xdr:to>
      <xdr:col>522</xdr:col>
      <xdr:colOff>704850</xdr:colOff>
      <xdr:row>1555</xdr:row>
      <xdr:rowOff>76200</xdr:rowOff>
    </xdr:to>
    <xdr:sp>
      <xdr:nvSpPr>
        <xdr:cNvPr id="8" name="AutoShape 8"/>
        <xdr:cNvSpPr/>
      </xdr:nvSpPr>
      <xdr:spPr>
        <a:xfrm rot="-1500000">
          <a:off x="0" y="333375000"/>
          <a:ext cx="40909875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未透過「電子領標」而投標者為無效標  </a:t>
          </a: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10</xdr:col>
      <xdr:colOff>581025</xdr:colOff>
      <xdr:row>1</xdr:row>
      <xdr:rowOff>76200</xdr:rowOff>
    </xdr:to>
    <xdr:sp>
      <xdr:nvSpPr>
        <xdr:cNvPr id="1" name="AutoShape 1"/>
        <xdr:cNvSpPr/>
      </xdr:nvSpPr>
      <xdr:spPr>
        <a:xfrm rot="-1500000">
          <a:off x="0" y="0"/>
          <a:ext cx="104775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a:t>
          </a:r>
        </a:p>
      </xdr:txBody>
    </xdr:sp>
    <xdr:clientData/>
  </xdr:twoCellAnchor>
  <xdr:twoCellAnchor editAs="oneCell">
    <xdr:from>
      <xdr:col>0</xdr:col>
      <xdr:colOff>0</xdr:colOff>
      <xdr:row>8</xdr:row>
      <xdr:rowOff>28575</xdr:rowOff>
    </xdr:from>
    <xdr:to>
      <xdr:col>10</xdr:col>
      <xdr:colOff>581025</xdr:colOff>
      <xdr:row>8</xdr:row>
      <xdr:rowOff>409575</xdr:rowOff>
    </xdr:to>
    <xdr:sp>
      <xdr:nvSpPr>
        <xdr:cNvPr id="2" name="AutoShape 2"/>
        <xdr:cNvSpPr/>
      </xdr:nvSpPr>
      <xdr:spPr>
        <a:xfrm rot="-1500000">
          <a:off x="0" y="3333750"/>
          <a:ext cx="104775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a:t>
          </a:r>
        </a:p>
      </xdr:txBody>
    </xdr:sp>
    <xdr:clientData/>
  </xdr:twoCellAnchor>
  <xdr:twoCellAnchor editAs="oneCell">
    <xdr:from>
      <xdr:col>0</xdr:col>
      <xdr:colOff>0</xdr:colOff>
      <xdr:row>18</xdr:row>
      <xdr:rowOff>142875</xdr:rowOff>
    </xdr:from>
    <xdr:to>
      <xdr:col>10</xdr:col>
      <xdr:colOff>581025</xdr:colOff>
      <xdr:row>21</xdr:row>
      <xdr:rowOff>47625</xdr:rowOff>
    </xdr:to>
    <xdr:sp>
      <xdr:nvSpPr>
        <xdr:cNvPr id="3" name="AutoShape 3"/>
        <xdr:cNvSpPr/>
      </xdr:nvSpPr>
      <xdr:spPr>
        <a:xfrm rot="-1500000">
          <a:off x="0" y="6667500"/>
          <a:ext cx="104775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a:t>
          </a:r>
        </a:p>
      </xdr:txBody>
    </xdr:sp>
    <xdr:clientData/>
  </xdr:twoCellAnchor>
  <xdr:twoCellAnchor editAs="oneCell">
    <xdr:from>
      <xdr:col>0</xdr:col>
      <xdr:colOff>0</xdr:colOff>
      <xdr:row>40</xdr:row>
      <xdr:rowOff>104775</xdr:rowOff>
    </xdr:from>
    <xdr:to>
      <xdr:col>10</xdr:col>
      <xdr:colOff>581025</xdr:colOff>
      <xdr:row>43</xdr:row>
      <xdr:rowOff>28575</xdr:rowOff>
    </xdr:to>
    <xdr:sp>
      <xdr:nvSpPr>
        <xdr:cNvPr id="4" name="AutoShape 4"/>
        <xdr:cNvSpPr/>
      </xdr:nvSpPr>
      <xdr:spPr>
        <a:xfrm rot="-1500000">
          <a:off x="0" y="10001250"/>
          <a:ext cx="104775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a:t>
          </a: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40</xdr:col>
      <xdr:colOff>152400</xdr:colOff>
      <xdr:row>0</xdr:row>
      <xdr:rowOff>381000</xdr:rowOff>
    </xdr:to>
    <xdr:sp>
      <xdr:nvSpPr>
        <xdr:cNvPr id="5" name="AutoShape 5"/>
        <xdr:cNvSpPr/>
      </xdr:nvSpPr>
      <xdr:spPr>
        <a:xfrm rot="-1500000">
          <a:off x="0" y="0"/>
          <a:ext cx="190500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11</xdr:row>
      <xdr:rowOff>38100</xdr:rowOff>
    </xdr:from>
    <xdr:to>
      <xdr:col>40</xdr:col>
      <xdr:colOff>152400</xdr:colOff>
      <xdr:row>11</xdr:row>
      <xdr:rowOff>419100</xdr:rowOff>
    </xdr:to>
    <xdr:sp>
      <xdr:nvSpPr>
        <xdr:cNvPr id="6" name="AutoShape 6"/>
        <xdr:cNvSpPr/>
      </xdr:nvSpPr>
      <xdr:spPr>
        <a:xfrm rot="-1500000">
          <a:off x="0" y="4286250"/>
          <a:ext cx="190500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27</xdr:row>
      <xdr:rowOff>95250</xdr:rowOff>
    </xdr:from>
    <xdr:to>
      <xdr:col>40</xdr:col>
      <xdr:colOff>152400</xdr:colOff>
      <xdr:row>29</xdr:row>
      <xdr:rowOff>57150</xdr:rowOff>
    </xdr:to>
    <xdr:sp>
      <xdr:nvSpPr>
        <xdr:cNvPr id="7" name="AutoShape 7"/>
        <xdr:cNvSpPr/>
      </xdr:nvSpPr>
      <xdr:spPr>
        <a:xfrm rot="-1500000">
          <a:off x="0" y="8572500"/>
          <a:ext cx="190500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a:t>
          </a:r>
        </a:p>
      </xdr:txBody>
    </xdr:sp>
    <xdr:clientData/>
  </xdr:twoCellAnchor>
  <xdr:twoCellAnchor editAs="oneCell">
    <xdr:from>
      <xdr:col>0</xdr:col>
      <xdr:colOff>0</xdr:colOff>
      <xdr:row>47</xdr:row>
      <xdr:rowOff>190500</xdr:rowOff>
    </xdr:from>
    <xdr:to>
      <xdr:col>40</xdr:col>
      <xdr:colOff>152400</xdr:colOff>
      <xdr:row>49</xdr:row>
      <xdr:rowOff>152400</xdr:rowOff>
    </xdr:to>
    <xdr:sp>
      <xdr:nvSpPr>
        <xdr:cNvPr id="8" name="AutoShape 8"/>
        <xdr:cNvSpPr/>
      </xdr:nvSpPr>
      <xdr:spPr>
        <a:xfrm rot="-1500000">
          <a:off x="0" y="12858750"/>
          <a:ext cx="19050000" cy="381000"/>
        </a:xfrm>
        <a:prstGeom prst="rect"/>
        <a:noFill/>
      </xdr:spPr>
      <xdr:txBody>
        <a:bodyPr fromWordArt="1" wrap="none">
          <a:prstTxWarp prst="textPlain"/>
        </a:bodyPr>
        <a:p>
          <a:pPr algn="ctr"/>
          <a:r>
            <a:rPr sz="5000" b="1" kern="10" spc="0">
              <a:ln w="0">
                <a:solidFill>
                  <a:schemeClr val="accent1">
                    <a:shade val="50000"/>
                  </a:schemeClr>
                </a:solidFill>
              </a:ln>
              <a:gradFill rotWithShape="1">
                <a:gsLst>
                  <a:gs pos="0">
                    <a:srgbClr val="000000">
                      <a:alpha val="20000"/>
                    </a:srgbClr>
                  </a:gs>
                  <a:gs pos="100000">
                    <a:srgbClr val="000000">
                      <a:alpha val="20000"/>
                    </a:srgbClr>
                  </a:gs>
                </a:gsLst>
                <a:lin ang="5400000" scaled="1"/>
              </a:gradFill>
              <a:latin typeface="標楷體"/>
              <a:cs typeface="標楷體"/>
            </a:rPr>
            <a:t>未透過「電子領標」而投標者為無效標  未透過「電子領標」而投標者為無效標  未透過「電子領標」而投標者為無效標  未透過「電子領標」而投標者為無效標  </a:t>
          </a:r>
        </a:p>
      </xdr:txBody>
    </xdr:sp>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10.64.200.21\&#30707;&#36920;&#28165;\&#24314;&#31689;&#39006;\&#28450;&#23542;DS\&#35531;&#36896;&#36039;&#26009;\&#26045;&#24037;&#19968;&#32929;\&#38515;&#30361;&#28356;\&#38695;&#23792;&#22823;&#37324;#19.xls" TargetMode="External" /></Relationships>
</file>

<file path=xl/externalLinks/_rels/externalLink10.xml.rels><?xml version="1.0" encoding="UTF-8" standalone="yes"?><Relationships xmlns="http://schemas.openxmlformats.org/package/2006/relationships"><Relationship Id="rId1" Type="http://schemas.openxmlformats.org/officeDocument/2006/relationships/externalLinkPath" Target="file:///\\10.64.200.21\&#32156;&#21512;\WORK\&#32147;&#36774;CASE\&#30332;&#21253;\&#30332;&#21253;&#24037;&#31243;\&#22825;&#36650;~&#40845;&#28525;#21~#22\&#26045;&#24037;&#19968;&#32929;\&#38515;&#30361;&#28356;\&#38695;&#23792;&#22823;&#37324;#19.xls" TargetMode="External" /></Relationships>
</file>

<file path=xl/externalLinks/_rels/externalLink11.xml.rels><?xml version="1.0" encoding="UTF-8" standalone="yes"?><Relationships xmlns="http://schemas.openxmlformats.org/package/2006/relationships"><Relationship Id="rId1" Type="http://schemas.openxmlformats.org/officeDocument/2006/relationships/externalLinkPath" Target="file:///\\10.64.200.21\&#32768;&#31062;\&#24037;&#20316;\345kv&#22825;&#36650;~&#40845;&#23822;#36#37\&#24037;&#20316;&#21934;\&#26045;&#24037;&#19968;&#32929;\&#38515;&#30361;&#28356;\&#38695;&#23792;&#22823;&#37324;#19.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10.64.200.21\Documents%20and%20Settings\u121350\&#26700;&#38754;\data\&#22825;&#36650;~&#32705;&#23376;#23~#24\&#21443;&#32771;(&#21934;&#27137;)100.06.23\&#38738;&#35895;#2\&#26045;&#24037;&#19968;&#32929;\&#38515;&#30361;&#28356;\&#38695;&#23792;&#22823;&#37324;#19.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10.64.200.21\MyDocument\Downloads\&#24037;&#20316;&#21934;(104.01.12&#22686;5&#27155;&#38450;&#27700;).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file:///\\C65603007\kukuku\ctj.xls"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file:///\\1045\d\&#21513;&#32681;&#25151;&#23627;\&#20491;&#20154;&#20854;&#20182;\&#26448;&#26009;&#24235;\new_matr.xls"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file:///K:\&#24037;&#20316;&#22294;&#38754;\&#20013;&#33775;~&#20998;&#27495;&#32218;\&#25216;&#24107;&#36865;&#20043;&#30332;&#21253;&#22294;&#38754;&#21450;&#25991;&#20214;\&#20013;&#33775;&#20998;&#27495;&#30332;&#21253;&#24037;&#21209;930513\&#20013;&#33775;&#20998;&#27495;&#30332;&#21253;&#24037;&#21209;.xls"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file:///\\1044\d\&#21513;&#32681;&#25151;&#23627;\&#20491;&#20154;&#20854;&#20182;\&#26448;&#26009;&#24235;\new_matr.xls" TargetMode="External" /></Relationships>
</file>

<file path=xl/externalLinks/_rels/externalLink8.xml.rels><?xml version="1.0" encoding="UTF-8" standalone="yes"?><Relationships xmlns="http://schemas.openxmlformats.org/package/2006/relationships"><Relationship Id="rId1" Type="http://schemas.openxmlformats.org/officeDocument/2006/relationships/externalLinkPath" Target="file:///A:\&#26045;&#24037;&#19968;&#32929;\&#38515;&#30361;&#28356;\&#38695;&#23792;&#22823;&#37324;#19.xls" TargetMode="External" /></Relationships>
</file>

<file path=xl/externalLinks/_rels/externalLink9.xml.rels><?xml version="1.0" encoding="UTF-8" standalone="yes"?><Relationships xmlns="http://schemas.openxmlformats.org/package/2006/relationships"><Relationship Id="rId1" Type="http://schemas.openxmlformats.org/officeDocument/2006/relationships/externalLinkPath" Target="file:///\\&#27573;&#38263;\&#20844;&#29992;&#21312;\&#27834;&#26230;\&#24037;&#20316;&#21934;\91&#26032;&#29256;&#24037;&#20316;&#21934;\&#22823;&#40300;~&#26963;&#28207;&#32218;#67&#20837;&#21475;&#24033;&#35222;&#36554;&#36335;\113&#20837;&#21475;-113&#25976;&#37327;&#3492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90.12土管積點表"/>
      <sheetName val="竣結通知單"/>
      <sheetName val="積點表"/>
      <sheetName val="(結算明細表)  (2)"/>
      <sheetName val="工作單"/>
      <sheetName val="會計科目編號及名稱"/>
      <sheetName val="成本估計"/>
      <sheetName val="訂價單"/>
      <sheetName val="訂價單 (調價)"/>
      <sheetName val="底價單"/>
      <sheetName val="底價單 (調價後)"/>
      <sheetName val="底價單 (封面)"/>
      <sheetName val="總覽"/>
      <sheetName val="單價分析表1"/>
      <sheetName val="單價分析表1 (訂價)"/>
      <sheetName val="單價分析表2"/>
      <sheetName val="單價分析表2 (訂價)"/>
      <sheetName val="單價分析表3"/>
      <sheetName val="單價分析表3 (訂價) "/>
      <sheetName val="單價分析表4"/>
      <sheetName val="單價分析表4 (訂價)"/>
      <sheetName val="單價分析表5"/>
      <sheetName val="單價分析表5 (訂價)"/>
      <sheetName val="單價分析表6"/>
      <sheetName val="單價分析表6 (訂價)"/>
      <sheetName val="單價分析表7"/>
      <sheetName val="單價分析表7 (訂價)"/>
      <sheetName val="詳細價目表"/>
      <sheetName val="材料供給清單 (竣工後)"/>
      <sheetName val="附註頁"/>
      <sheetName val="Sheet1"/>
      <sheetName val="工程圖樣目錄"/>
      <sheetName val="工程圖樣目錄 (竣工後)"/>
      <sheetName val="詳細價目表 (調價後)"/>
      <sheetName val="材料供給清單"/>
      <sheetName val="工程圖樣竣工目錄 (2)"/>
      <sheetName val="工程實做實算數量表"/>
      <sheetName val="工程實做數量表"/>
      <sheetName val="部份款核付書"/>
      <sheetName val="雜項"/>
      <sheetName val="證明書(結算用)"/>
      <sheetName val="竣工工期明細表"/>
      <sheetName val="PCCES詳細價目表"/>
      <sheetName val="PCCES單價分析表(1)"/>
      <sheetName val="PCCES單價分析表 (2)"/>
      <sheetName val="PCCES工程數量表"/>
      <sheetName val="PCCES訂價單"/>
      <sheetName val="設計變更增減明細表"/>
      <sheetName val="契約變更會核書"/>
      <sheetName val="附註50"/>
      <sheetName val="本工程特說"/>
      <sheetName val="本工程特說(本)"/>
      <sheetName val="施工說明書"/>
      <sheetName val="預算書"/>
      <sheetName val="預算書 (2)"/>
      <sheetName val="預算工作量表"/>
      <sheetName val="預算工作量表 (2)"/>
      <sheetName val="施工說明書則"/>
      <sheetName val="挖土方補充說明"/>
      <sheetName val="附註50(預算書)"/>
      <sheetName val="工作單資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90.12土管積點表"/>
      <sheetName val="竣結通知單"/>
      <sheetName val="積點表"/>
      <sheetName val="(結算明細表)  (2)"/>
      <sheetName val="工作單"/>
      <sheetName val="會計科目編號及名稱"/>
      <sheetName val="成本估計"/>
      <sheetName val="訂價單"/>
      <sheetName val="訂價單 (調價)"/>
      <sheetName val="底價單"/>
      <sheetName val="底價單 (調價後)"/>
      <sheetName val="底價單 (封面)"/>
      <sheetName val="總覽"/>
      <sheetName val="單價分析表1"/>
      <sheetName val="單價分析表1 (訂價)"/>
      <sheetName val="單價分析表2"/>
      <sheetName val="單價分析表2 (訂價)"/>
      <sheetName val="單價分析表3"/>
      <sheetName val="單價分析表3 (訂價) "/>
      <sheetName val="單價分析表4"/>
      <sheetName val="單價分析表4 (訂價)"/>
      <sheetName val="單價分析表5"/>
      <sheetName val="單價分析表5 (訂價)"/>
      <sheetName val="單價分析表6"/>
      <sheetName val="單價分析表6 (訂價)"/>
      <sheetName val="單價分析表7"/>
      <sheetName val="單價分析表7 (訂價)"/>
      <sheetName val="詳細價目表"/>
      <sheetName val="材料供給清單 (竣工後)"/>
      <sheetName val="附註頁"/>
      <sheetName val="Sheet1"/>
      <sheetName val="工程圖樣目錄"/>
      <sheetName val="工程圖樣目錄 (竣工後)"/>
      <sheetName val="詳細價目表 (調價後)"/>
      <sheetName val="材料供給清單"/>
      <sheetName val="工程圖樣竣工目錄 (2)"/>
      <sheetName val="工程實做實算數量表"/>
      <sheetName val="工程實做數量表"/>
      <sheetName val="部份款核付書"/>
      <sheetName val="雜項"/>
      <sheetName val="證明書(結算用)"/>
      <sheetName val="竣工工期明細表"/>
      <sheetName val="PCCES詳細價目表"/>
      <sheetName val="PCCES單價分析表(1)"/>
      <sheetName val="PCCES單價分析表 (2)"/>
      <sheetName val="PCCES工程數量表"/>
      <sheetName val="PCCES訂價單"/>
      <sheetName val="設計變更增減明細表"/>
      <sheetName val="契約變更會核書"/>
      <sheetName val="附註50"/>
      <sheetName val="本工程特說"/>
      <sheetName val="本工程特說(本)"/>
      <sheetName val="施工說明書"/>
      <sheetName val="預算書"/>
      <sheetName val="預算書 (2)"/>
      <sheetName val="預算工作量表"/>
      <sheetName val="預算工作量表 (2)"/>
      <sheetName val="施工說明書則"/>
      <sheetName val="挖土方補充說明"/>
      <sheetName val="附註50(預算書)"/>
      <sheetName val="工作單資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90.12土管積點表"/>
      <sheetName val="竣結通知單"/>
      <sheetName val="積點表"/>
      <sheetName val="(結算明細表)  (2)"/>
      <sheetName val="工作單"/>
      <sheetName val="會計科目編號及名稱"/>
      <sheetName val="成本估計"/>
      <sheetName val="訂價單"/>
      <sheetName val="訂價單 (調價)"/>
      <sheetName val="底價單"/>
      <sheetName val="底價單 (調價後)"/>
      <sheetName val="底價單 (封面)"/>
      <sheetName val="總覽"/>
      <sheetName val="單價分析表1"/>
      <sheetName val="單價分析表1 (訂價)"/>
      <sheetName val="單價分析表2"/>
      <sheetName val="單價分析表2 (訂價)"/>
      <sheetName val="單價分析表3"/>
      <sheetName val="單價分析表3 (訂價) "/>
      <sheetName val="單價分析表4"/>
      <sheetName val="單價分析表4 (訂價)"/>
      <sheetName val="單價分析表5"/>
      <sheetName val="單價分析表5 (訂價)"/>
      <sheetName val="單價分析表6"/>
      <sheetName val="單價分析表6 (訂價)"/>
      <sheetName val="單價分析表7"/>
      <sheetName val="單價分析表7 (訂價)"/>
      <sheetName val="詳細價目表"/>
      <sheetName val="材料供給清單 (竣工後)"/>
      <sheetName val="附註頁"/>
      <sheetName val="Sheet1"/>
      <sheetName val="工程圖樣目錄"/>
      <sheetName val="工程圖樣目錄 (竣工後)"/>
      <sheetName val="詳細價目表 (調價後)"/>
      <sheetName val="材料供給清單"/>
      <sheetName val="工程圖樣竣工目錄 (2)"/>
      <sheetName val="工程實做實算數量表"/>
      <sheetName val="工程實做數量表"/>
      <sheetName val="部份款核付書"/>
      <sheetName val="雜項"/>
      <sheetName val="證明書(結算用)"/>
      <sheetName val="竣工工期明細表"/>
      <sheetName val="PCCES詳細價目表"/>
      <sheetName val="PCCES單價分析表(1)"/>
      <sheetName val="PCCES單價分析表 (2)"/>
      <sheetName val="PCCES工程數量表"/>
      <sheetName val="PCCES訂價單"/>
      <sheetName val="設計變更增減明細表"/>
      <sheetName val="契約變更會核書"/>
      <sheetName val="附註50"/>
      <sheetName val="本工程特說"/>
      <sheetName val="本工程特說(本)"/>
      <sheetName val="施工說明書"/>
      <sheetName val="預算書"/>
      <sheetName val="預算書 (2)"/>
      <sheetName val="預算工作量表"/>
      <sheetName val="預算工作量表 (2)"/>
      <sheetName val="施工說明書則"/>
      <sheetName val="挖土方補充說明"/>
      <sheetName val="附註50(預算書)"/>
      <sheetName val="工作單資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90.12土管積點表"/>
      <sheetName val="竣結通知單"/>
      <sheetName val="積點表"/>
      <sheetName val="(結算明細表)  (2)"/>
      <sheetName val="工作單"/>
      <sheetName val="會計科目編號及名稱"/>
      <sheetName val="成本估計"/>
      <sheetName val="訂價單"/>
      <sheetName val="訂價單 (調價)"/>
      <sheetName val="底價單"/>
      <sheetName val="底價單 (調價後)"/>
      <sheetName val="底價單 (封面)"/>
      <sheetName val="總覽"/>
      <sheetName val="單價分析表1"/>
      <sheetName val="單價分析表1 (訂價)"/>
      <sheetName val="單價分析表2"/>
      <sheetName val="單價分析表2 (訂價)"/>
      <sheetName val="單價分析表3"/>
      <sheetName val="單價分析表3 (訂價) "/>
      <sheetName val="單價分析表4"/>
      <sheetName val="單價分析表4 (訂價)"/>
      <sheetName val="單價分析表5"/>
      <sheetName val="單價分析表5 (訂價)"/>
      <sheetName val="單價分析表6"/>
      <sheetName val="單價分析表6 (訂價)"/>
      <sheetName val="單價分析表7"/>
      <sheetName val="單價分析表7 (訂價)"/>
      <sheetName val="詳細價目表"/>
      <sheetName val="材料供給清單 (竣工後)"/>
      <sheetName val="附註頁"/>
      <sheetName val="Sheet1"/>
      <sheetName val="工程圖樣目錄"/>
      <sheetName val="工程圖樣目錄 (竣工後)"/>
      <sheetName val="詳細價目表 (調價後)"/>
      <sheetName val="材料供給清單"/>
      <sheetName val="工程圖樣竣工目錄 (2)"/>
      <sheetName val="工程實做實算數量表"/>
      <sheetName val="工程實做數量表"/>
      <sheetName val="部份款核付書"/>
      <sheetName val="雜項"/>
      <sheetName val="證明書(結算用)"/>
      <sheetName val="竣工工期明細表"/>
      <sheetName val="PCCES詳細價目表"/>
      <sheetName val="PCCES單價分析表(1)"/>
      <sheetName val="PCCES單價分析表 (2)"/>
      <sheetName val="PCCES工程數量表"/>
      <sheetName val="PCCES訂價單"/>
      <sheetName val="設計變更增減明細表"/>
      <sheetName val="契約變更會核書"/>
      <sheetName val="附註50"/>
      <sheetName val="本工程特說"/>
      <sheetName val="本工程特說(本)"/>
      <sheetName val="施工說明書"/>
      <sheetName val="預算書"/>
      <sheetName val="預算書 (2)"/>
      <sheetName val="預算工作量表"/>
      <sheetName val="預算工作量表 (2)"/>
      <sheetName val="施工說明書則"/>
      <sheetName val="挖土方補充說明"/>
      <sheetName val="附註50(預算書)"/>
      <sheetName val="工作單資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工作單首頁"/>
      <sheetName val="分年預算表"/>
      <sheetName val="預算總表"/>
      <sheetName val="預算詳細表"/>
      <sheetName val="預算單價分析表"/>
      <sheetName val="工期"/>
      <sheetName val="工作單查核審核表"/>
      <sheetName val="調查表1"/>
      <sheetName val="調查表2"/>
    </sheetNames>
    <sheetDataSet>
      <sheetData sheetId="0"/>
      <sheetData sheetId="1"/>
      <sheetData sheetId="2">
        <row r="15">
          <cell r="F15">
            <v>8846000</v>
          </cell>
        </row>
      </sheetData>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tj"/>
      <sheetName val="單價25S"/>
      <sheetName val="圖說稿"/>
      <sheetName val="供給器材"/>
      <sheetName val="鳳農土"/>
      <sheetName val="發包檔"/>
      <sheetName val="單價分析表"/>
      <sheetName val="數量表"/>
      <sheetName val="式項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MAT"/>
      <sheetName val="1(TEMP1)"/>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圖說目錄"/>
      <sheetName val="特定條款 "/>
      <sheetName val="投標附註"/>
      <sheetName val="供給器材"/>
      <sheetName val="圖面目錄"/>
      <sheetName val="挖方數量表"/>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MAT"/>
      <sheetName val="1(TEMP1)"/>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90.12土管積點表"/>
      <sheetName val="竣結通知單"/>
      <sheetName val="積點表"/>
      <sheetName val="(結算明細表)  (2)"/>
      <sheetName val="工作單"/>
      <sheetName val="會計科目編號及名稱"/>
      <sheetName val="成本估計"/>
      <sheetName val="訂價單"/>
      <sheetName val="訂價單 (調價)"/>
      <sheetName val="底價單"/>
      <sheetName val="底價單 (調價後)"/>
      <sheetName val="底價單 (封面)"/>
      <sheetName val="總覽"/>
      <sheetName val="單價分析表1"/>
      <sheetName val="單價分析表1 (訂價)"/>
      <sheetName val="單價分析表2"/>
      <sheetName val="單價分析表2 (訂價)"/>
      <sheetName val="單價分析表3"/>
      <sheetName val="單價分析表3 (訂價) "/>
      <sheetName val="單價分析表4"/>
      <sheetName val="單價分析表4 (訂價)"/>
      <sheetName val="單價分析表5"/>
      <sheetName val="單價分析表5 (訂價)"/>
      <sheetName val="單價分析表6"/>
      <sheetName val="單價分析表6 (訂價)"/>
      <sheetName val="單價分析表7"/>
      <sheetName val="單價分析表7 (訂價)"/>
      <sheetName val="詳細價目表"/>
      <sheetName val="材料供給清單 (竣工後)"/>
      <sheetName val="附註頁"/>
      <sheetName val="Sheet1"/>
      <sheetName val="工程圖樣目錄"/>
      <sheetName val="工程圖樣目錄 (竣工後)"/>
      <sheetName val="詳細價目表 (調價後)"/>
      <sheetName val="材料供給清單"/>
      <sheetName val="工程圖樣竣工目錄 (2)"/>
      <sheetName val="工程實做實算數量表"/>
      <sheetName val="工程實做數量表"/>
      <sheetName val="部份款核付書"/>
      <sheetName val="雜項"/>
      <sheetName val="證明書(結算用)"/>
      <sheetName val="竣工工期明細表"/>
      <sheetName val="PCCES詳細價目表"/>
      <sheetName val="PCCES單價分析表(1)"/>
      <sheetName val="PCCES單價分析表 (2)"/>
      <sheetName val="PCCES工程數量表"/>
      <sheetName val="PCCES訂價單"/>
      <sheetName val="設計變更增減明細表"/>
      <sheetName val="契約變更會核書"/>
      <sheetName val="附註50"/>
      <sheetName val="本工程特說"/>
      <sheetName val="本工程特說(本)"/>
      <sheetName val="施工說明書"/>
      <sheetName val="預算書"/>
      <sheetName val="預算書 (2)"/>
      <sheetName val="預算工作量表"/>
      <sheetName val="預算工作量表 (2)"/>
      <sheetName val="施工說明書則"/>
      <sheetName val="挖土方補充說明"/>
      <sheetName val="附註50(預算書)"/>
      <sheetName val="工作單資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目錄"/>
      <sheetName val="風險評估"/>
      <sheetName val="進度表"/>
      <sheetName val="數量表"/>
      <sheetName val="單價分析表"/>
      <sheetName val="發包單"/>
    </sheetNames>
    <sheetDataSet>
      <sheetData sheetId="0" refreshError="1"/>
      <sheetData sheetId="1" refreshError="1"/>
      <sheetData sheetId="2" refreshError="1"/>
      <sheetData sheetId="3"/>
      <sheetData sheetId="4"/>
      <sheetData sheetId="5"/>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3.bin" /></Relationships>
</file>

<file path=xl/worksheets/_rels/sheet5.xml.rels><?xml version="1.0" encoding="UTF-8" standalone="yes"?><Relationships xmlns="http://schemas.openxmlformats.org/package/2006/relationships"><Relationship Id="rId1" Type="http://schemas.openxmlformats.org/officeDocument/2006/relationships/comments" Target="../comments5.xml" /><Relationship Id="rId2" Type="http://schemas.openxmlformats.org/officeDocument/2006/relationships/drawing" Target="../drawings/drawing5.xml" /><Relationship Id="rId3" Type="http://schemas.openxmlformats.org/officeDocument/2006/relationships/vmlDrawing" Target="../drawings/vmlDrawing1.vml" /><Relationship Id="rId4"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AMK37"/>
  <sheetViews>
    <sheetView view="pageBreakPreview" zoomScaleNormal="70" zoomScaleSheetLayoutView="100" workbookViewId="0" topLeftCell="A10">
      <selection pane="topLeft" activeCell="B21" sqref="B21:E21"/>
    </sheetView>
  </sheetViews>
  <sheetFormatPr defaultColWidth="9.005" defaultRowHeight="16.75"/>
  <cols>
    <col min="1" max="1" width="8.75" style="10" bestFit="1" customWidth="1"/>
    <col min="2" max="2" width="34.625" style="8" customWidth="1"/>
    <col min="3" max="3" width="5" style="8" customWidth="1"/>
    <col min="4" max="4" width="5" style="6" customWidth="1"/>
    <col min="5" max="5" width="9.25" style="12" bestFit="1" customWidth="1"/>
    <col min="6" max="6" width="15.5" style="1" bestFit="1" customWidth="1"/>
    <col min="7" max="7" width="13.875" style="1" bestFit="1" customWidth="1"/>
    <col min="8" max="8" width="18.5" style="1" bestFit="1" customWidth="1"/>
    <col min="9" max="9" width="10" style="1" customWidth="1"/>
    <col min="10" max="10" width="32.25" style="1" bestFit="1" customWidth="1"/>
    <col min="11" max="11" width="10.75" style="1" customWidth="1"/>
    <col min="12" max="12" width="11.125" style="1" bestFit="1" customWidth="1"/>
    <col min="13" max="13" width="10.75" style="1" customWidth="1"/>
    <col min="14" max="14" width="10" style="1" customWidth="1"/>
    <col min="15" max="15" width="9.75" style="1" customWidth="1"/>
    <col min="16" max="257" width="10" style="1" customWidth="1"/>
    <col min="258" max="258" width="10.25" style="1" customWidth="1"/>
    <col min="259" max="259" width="42.625" style="1" customWidth="1"/>
    <col min="260" max="260" width="6.25" style="1" customWidth="1"/>
    <col min="261" max="261" width="9.375" style="1" customWidth="1"/>
    <col min="262" max="262" width="9" style="1" customWidth="1"/>
    <col min="263" max="263" width="11.125" style="1" customWidth="1"/>
    <col min="264" max="264" width="15" style="1" customWidth="1"/>
    <col min="265" max="266" width="10" style="1" customWidth="1"/>
    <col min="267" max="267" width="10.75" style="1" customWidth="1"/>
    <col min="268" max="268" width="10" style="1" customWidth="1"/>
    <col min="269" max="269" width="10.75" style="1" customWidth="1"/>
    <col min="270" max="270" width="10" style="1" customWidth="1"/>
    <col min="271" max="271" width="9.75" style="1" customWidth="1"/>
    <col min="272" max="513" width="10" style="1" customWidth="1"/>
    <col min="514" max="514" width="10.25" style="1" customWidth="1"/>
    <col min="515" max="515" width="42.625" style="1" customWidth="1"/>
    <col min="516" max="516" width="6.25" style="1" customWidth="1"/>
    <col min="517" max="517" width="9.375" style="1" customWidth="1"/>
    <col min="518" max="518" width="9" style="1" customWidth="1"/>
    <col min="519" max="519" width="11.125" style="1" customWidth="1"/>
    <col min="520" max="520" width="15" style="1" customWidth="1"/>
    <col min="521" max="522" width="10" style="1" customWidth="1"/>
    <col min="523" max="523" width="10.75" style="1" customWidth="1"/>
    <col min="524" max="524" width="10" style="1" customWidth="1"/>
    <col min="525" max="525" width="10.75" style="1" customWidth="1"/>
    <col min="526" max="526" width="10" style="1" customWidth="1"/>
    <col min="527" max="527" width="9.75" style="1" customWidth="1"/>
    <col min="528" max="769" width="10" style="1" customWidth="1"/>
    <col min="770" max="770" width="10.25" style="1" customWidth="1"/>
    <col min="771" max="771" width="42.625" style="1" customWidth="1"/>
    <col min="772" max="772" width="6.25" style="1" customWidth="1"/>
    <col min="773" max="773" width="9.375" style="1" customWidth="1"/>
    <col min="774" max="774" width="9" style="1" customWidth="1"/>
    <col min="775" max="775" width="11.125" style="1" customWidth="1"/>
    <col min="776" max="776" width="15" style="1" customWidth="1"/>
    <col min="777" max="778" width="10" style="1" customWidth="1"/>
    <col min="779" max="779" width="10.75" style="1" customWidth="1"/>
    <col min="780" max="780" width="10" style="1" customWidth="1"/>
    <col min="781" max="781" width="10.75" style="1" customWidth="1"/>
    <col min="782" max="782" width="10" style="1" customWidth="1"/>
    <col min="783" max="783" width="9.75" style="1" customWidth="1"/>
    <col min="784" max="1025" width="10" style="1" customWidth="1"/>
    <col min="1026" max="16384" width="9" style="2"/>
  </cols>
  <sheetData>
    <row r="1" spans="1:7" ht="24" customHeight="1">
      <c r="A1" s="189" t="s">
        <v>81</v>
      </c>
      <c r="B1" s="189"/>
      <c r="C1" s="189"/>
      <c r="D1" s="189"/>
      <c r="E1" s="189"/>
      <c r="F1" s="189"/>
      <c r="G1" s="189"/>
    </row>
    <row r="2" spans="1:7" ht="24" customHeight="1">
      <c r="A2" s="189" t="s">
        <v>294</v>
      </c>
      <c r="B2" s="189"/>
      <c r="C2" s="189"/>
      <c r="D2" s="189"/>
      <c r="E2" s="189"/>
      <c r="F2" s="189"/>
      <c r="G2" s="189"/>
    </row>
    <row r="3" spans="1:7" ht="16.75">
      <c r="A3" s="9"/>
      <c r="B3" s="7"/>
      <c r="C3" s="7"/>
      <c r="D3" s="3"/>
      <c r="E3" s="11"/>
      <c r="F3" s="190"/>
      <c r="G3" s="190"/>
    </row>
    <row r="4" spans="1:7" ht="21" customHeight="1">
      <c r="A4" s="43" t="s">
        <v>0</v>
      </c>
      <c r="B4" s="187" t="s">
        <v>277</v>
      </c>
      <c r="C4" s="187"/>
      <c r="D4" s="187"/>
      <c r="E4" s="43" t="s">
        <v>1</v>
      </c>
      <c r="F4" s="188"/>
      <c r="G4" s="188"/>
    </row>
    <row r="5" spans="1:7" ht="21" customHeight="1">
      <c r="A5" s="43" t="s">
        <v>2</v>
      </c>
      <c r="B5" s="187" t="s">
        <v>261</v>
      </c>
      <c r="C5" s="187"/>
      <c r="D5" s="187"/>
      <c r="E5" s="43" t="s">
        <v>3</v>
      </c>
      <c r="F5" s="188"/>
      <c r="G5" s="188"/>
    </row>
    <row r="6" spans="1:7" ht="21" customHeight="1">
      <c r="A6" s="43" t="s">
        <v>4</v>
      </c>
      <c r="B6" s="191" t="s">
        <v>89</v>
      </c>
      <c r="C6" s="191"/>
      <c r="D6" s="191"/>
      <c r="E6" s="191"/>
      <c r="F6" s="43" t="s">
        <v>88</v>
      </c>
      <c r="G6" s="43" t="s">
        <v>87</v>
      </c>
    </row>
    <row r="7" spans="1:7" ht="22" customHeight="1">
      <c r="A7" s="44" t="s">
        <v>9</v>
      </c>
      <c r="B7" s="192" t="s">
        <v>10</v>
      </c>
      <c r="C7" s="192"/>
      <c r="D7" s="192"/>
      <c r="E7" s="192"/>
      <c r="F7" s="89"/>
      <c r="G7" s="45" t="s">
        <v>12</v>
      </c>
    </row>
    <row r="8" spans="1:1025" ht="22" customHeight="1">
      <c r="A8" s="44" t="s">
        <v>13</v>
      </c>
      <c r="B8" s="192" t="s">
        <v>259</v>
      </c>
      <c r="C8" s="192"/>
      <c r="D8" s="192"/>
      <c r="E8" s="192"/>
      <c r="F8" s="89"/>
      <c r="G8" s="46"/>
      <c r="H8" s="91"/>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c r="AMK8" s="2"/>
    </row>
    <row r="9" spans="1:1025" ht="22" customHeight="1">
      <c r="A9" s="44" t="s">
        <v>240</v>
      </c>
      <c r="B9" s="193" t="s">
        <v>258</v>
      </c>
      <c r="C9" s="194"/>
      <c r="D9" s="194"/>
      <c r="E9" s="195"/>
      <c r="F9" s="89"/>
      <c r="G9" s="46"/>
      <c r="H9" s="91"/>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c r="AMK9" s="2"/>
    </row>
    <row r="10" spans="1:1025" ht="22" customHeight="1">
      <c r="A10" s="44" t="s">
        <v>15</v>
      </c>
      <c r="B10" s="192" t="s">
        <v>14</v>
      </c>
      <c r="C10" s="192"/>
      <c r="D10" s="192"/>
      <c r="E10" s="192"/>
      <c r="F10" s="89"/>
      <c r="G10" s="46"/>
      <c r="H10" s="91"/>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c r="AMA10" s="2"/>
      <c r="AMB10" s="2"/>
      <c r="AMC10" s="2"/>
      <c r="AMD10" s="2"/>
      <c r="AME10" s="2"/>
      <c r="AMF10" s="2"/>
      <c r="AMG10" s="2"/>
      <c r="AMH10" s="2"/>
      <c r="AMI10" s="2"/>
      <c r="AMJ10" s="2"/>
      <c r="AMK10" s="2"/>
    </row>
    <row r="11" spans="1:1025" ht="22" customHeight="1">
      <c r="A11" s="44" t="s">
        <v>17</v>
      </c>
      <c r="B11" s="192" t="s">
        <v>16</v>
      </c>
      <c r="C11" s="192"/>
      <c r="D11" s="192"/>
      <c r="E11" s="192"/>
      <c r="F11" s="89"/>
      <c r="G11" s="46"/>
      <c r="H11" s="91"/>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c r="AMH11" s="2"/>
      <c r="AMI11" s="2"/>
      <c r="AMJ11" s="2"/>
      <c r="AMK11" s="2"/>
    </row>
    <row r="12" spans="1:1025" ht="22" customHeight="1">
      <c r="A12" s="44" t="s">
        <v>241</v>
      </c>
      <c r="B12" s="192" t="s">
        <v>18</v>
      </c>
      <c r="C12" s="192"/>
      <c r="D12" s="192"/>
      <c r="E12" s="192"/>
      <c r="F12" s="89"/>
      <c r="G12" s="46"/>
      <c r="H12" s="91"/>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c r="AMK12" s="2"/>
    </row>
    <row r="13" spans="1:1025" ht="22" customHeight="1">
      <c r="A13" s="44" t="s">
        <v>42</v>
      </c>
      <c r="B13" s="192" t="s">
        <v>20</v>
      </c>
      <c r="C13" s="192"/>
      <c r="D13" s="192"/>
      <c r="E13" s="192"/>
      <c r="F13" s="89"/>
      <c r="G13" s="47"/>
      <c r="H13" s="91"/>
      <c r="I13" s="4"/>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c r="AMH13" s="2"/>
      <c r="AMI13" s="2"/>
      <c r="AMJ13" s="2"/>
      <c r="AMK13" s="2"/>
    </row>
    <row r="14" spans="1:1025" ht="22" customHeight="1">
      <c r="A14" s="44" t="s">
        <v>53</v>
      </c>
      <c r="B14" s="192" t="s">
        <v>43</v>
      </c>
      <c r="C14" s="192"/>
      <c r="D14" s="192"/>
      <c r="E14" s="192"/>
      <c r="F14" s="89"/>
      <c r="G14" s="48"/>
      <c r="H14" s="91"/>
      <c r="I14" s="4"/>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c r="AJY14" s="2"/>
      <c r="AJZ14" s="2"/>
      <c r="AKA14" s="2"/>
      <c r="AKB14" s="2"/>
      <c r="AKC14" s="2"/>
      <c r="AKD14" s="2"/>
      <c r="AKE14" s="2"/>
      <c r="AKF14" s="2"/>
      <c r="AKG14" s="2"/>
      <c r="AKH14" s="2"/>
      <c r="AKI14" s="2"/>
      <c r="AKJ14" s="2"/>
      <c r="AKK14" s="2"/>
      <c r="AKL14" s="2"/>
      <c r="AKM14" s="2"/>
      <c r="AKN14" s="2"/>
      <c r="AKO14" s="2"/>
      <c r="AKP14" s="2"/>
      <c r="AKQ14" s="2"/>
      <c r="AKR14" s="2"/>
      <c r="AKS14" s="2"/>
      <c r="AKT14" s="2"/>
      <c r="AKU14" s="2"/>
      <c r="AKV14" s="2"/>
      <c r="AKW14" s="2"/>
      <c r="AKX14" s="2"/>
      <c r="AKY14" s="2"/>
      <c r="AKZ14" s="2"/>
      <c r="ALA14" s="2"/>
      <c r="ALB14" s="2"/>
      <c r="ALC14" s="2"/>
      <c r="ALD14" s="2"/>
      <c r="ALE14" s="2"/>
      <c r="ALF14" s="2"/>
      <c r="ALG14" s="2"/>
      <c r="ALH14" s="2"/>
      <c r="ALI14" s="2"/>
      <c r="ALJ14" s="2"/>
      <c r="ALK14" s="2"/>
      <c r="ALL14" s="2"/>
      <c r="ALM14" s="2"/>
      <c r="ALN14" s="2"/>
      <c r="ALO14" s="2"/>
      <c r="ALP14" s="2"/>
      <c r="ALQ14" s="2"/>
      <c r="ALR14" s="2"/>
      <c r="ALS14" s="2"/>
      <c r="ALT14" s="2"/>
      <c r="ALU14" s="2"/>
      <c r="ALV14" s="2"/>
      <c r="ALW14" s="2"/>
      <c r="ALX14" s="2"/>
      <c r="ALY14" s="2"/>
      <c r="ALZ14" s="2"/>
      <c r="AMA14" s="2"/>
      <c r="AMB14" s="2"/>
      <c r="AMC14" s="2"/>
      <c r="AMD14" s="2"/>
      <c r="AME14" s="2"/>
      <c r="AMF14" s="2"/>
      <c r="AMG14" s="2"/>
      <c r="AMH14" s="2"/>
      <c r="AMI14" s="2"/>
      <c r="AMJ14" s="2"/>
      <c r="AMK14" s="2"/>
    </row>
    <row r="15" spans="1:1025" ht="22" customHeight="1">
      <c r="A15" s="44" t="s">
        <v>66</v>
      </c>
      <c r="B15" s="192" t="s">
        <v>54</v>
      </c>
      <c r="C15" s="192"/>
      <c r="D15" s="192"/>
      <c r="E15" s="192"/>
      <c r="F15" s="89"/>
      <c r="G15" s="48"/>
      <c r="H15" s="91"/>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c r="AMA15" s="2"/>
      <c r="AMB15" s="2"/>
      <c r="AMC15" s="2"/>
      <c r="AMD15" s="2"/>
      <c r="AME15" s="2"/>
      <c r="AMF15" s="2"/>
      <c r="AMG15" s="2"/>
      <c r="AMH15" s="2"/>
      <c r="AMI15" s="2"/>
      <c r="AMJ15" s="2"/>
      <c r="AMK15" s="2"/>
    </row>
    <row r="16" spans="1:1025" ht="22" customHeight="1">
      <c r="A16" s="44" t="s">
        <v>242</v>
      </c>
      <c r="B16" s="192" t="s">
        <v>67</v>
      </c>
      <c r="C16" s="192" t="s">
        <v>11</v>
      </c>
      <c r="D16" s="192">
        <v>1.0</v>
      </c>
      <c r="E16" s="192"/>
      <c r="F16" s="89"/>
      <c r="G16" s="49"/>
      <c r="H16" s="91"/>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c r="AMA16" s="2"/>
      <c r="AMB16" s="2"/>
      <c r="AMC16" s="2"/>
      <c r="AMD16" s="2"/>
      <c r="AME16" s="2"/>
      <c r="AMF16" s="2"/>
      <c r="AMG16" s="2"/>
      <c r="AMH16" s="2"/>
      <c r="AMI16" s="2"/>
      <c r="AMJ16" s="2"/>
      <c r="AMK16" s="2"/>
    </row>
    <row r="17" spans="1:1025" ht="22" customHeight="1">
      <c r="A17" s="44" t="s">
        <v>70</v>
      </c>
      <c r="B17" s="192" t="s">
        <v>68</v>
      </c>
      <c r="C17" s="192" t="s">
        <v>11</v>
      </c>
      <c r="D17" s="192">
        <v>1.0</v>
      </c>
      <c r="E17" s="192"/>
      <c r="F17" s="89"/>
      <c r="G17" s="45" t="s">
        <v>69</v>
      </c>
      <c r="H17" s="91"/>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c r="AJY17" s="2"/>
      <c r="AJZ17" s="2"/>
      <c r="AKA17" s="2"/>
      <c r="AKB17" s="2"/>
      <c r="AKC17" s="2"/>
      <c r="AKD17" s="2"/>
      <c r="AKE17" s="2"/>
      <c r="AKF17" s="2"/>
      <c r="AKG17" s="2"/>
      <c r="AKH17" s="2"/>
      <c r="AKI17" s="2"/>
      <c r="AKJ17" s="2"/>
      <c r="AKK17" s="2"/>
      <c r="AKL17" s="2"/>
      <c r="AKM17" s="2"/>
      <c r="AKN17" s="2"/>
      <c r="AKO17" s="2"/>
      <c r="AKP17" s="2"/>
      <c r="AKQ17" s="2"/>
      <c r="AKR17" s="2"/>
      <c r="AKS17" s="2"/>
      <c r="AKT17" s="2"/>
      <c r="AKU17" s="2"/>
      <c r="AKV17" s="2"/>
      <c r="AKW17" s="2"/>
      <c r="AKX17" s="2"/>
      <c r="AKY17" s="2"/>
      <c r="AKZ17" s="2"/>
      <c r="ALA17" s="2"/>
      <c r="ALB17" s="2"/>
      <c r="ALC17" s="2"/>
      <c r="ALD17" s="2"/>
      <c r="ALE17" s="2"/>
      <c r="ALF17" s="2"/>
      <c r="ALG17" s="2"/>
      <c r="ALH17" s="2"/>
      <c r="ALI17" s="2"/>
      <c r="ALJ17" s="2"/>
      <c r="ALK17" s="2"/>
      <c r="ALL17" s="2"/>
      <c r="ALM17" s="2"/>
      <c r="ALN17" s="2"/>
      <c r="ALO17" s="2"/>
      <c r="ALP17" s="2"/>
      <c r="ALQ17" s="2"/>
      <c r="ALR17" s="2"/>
      <c r="ALS17" s="2"/>
      <c r="ALT17" s="2"/>
      <c r="ALU17" s="2"/>
      <c r="ALV17" s="2"/>
      <c r="ALW17" s="2"/>
      <c r="ALX17" s="2"/>
      <c r="ALY17" s="2"/>
      <c r="ALZ17" s="2"/>
      <c r="AMA17" s="2"/>
      <c r="AMB17" s="2"/>
      <c r="AMC17" s="2"/>
      <c r="AMD17" s="2"/>
      <c r="AME17" s="2"/>
      <c r="AMF17" s="2"/>
      <c r="AMG17" s="2"/>
      <c r="AMH17" s="2"/>
      <c r="AMI17" s="2"/>
      <c r="AMJ17" s="2"/>
      <c r="AMK17" s="2"/>
    </row>
    <row r="18" spans="1:1025" ht="22" customHeight="1">
      <c r="A18" s="44" t="s">
        <v>243</v>
      </c>
      <c r="B18" s="192" t="s">
        <v>78</v>
      </c>
      <c r="C18" s="192"/>
      <c r="D18" s="192"/>
      <c r="E18" s="192"/>
      <c r="F18" s="89"/>
      <c r="G18" s="46"/>
      <c r="H18" s="90"/>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c r="AJY18" s="2"/>
      <c r="AJZ18" s="2"/>
      <c r="AKA18" s="2"/>
      <c r="AKB18" s="2"/>
      <c r="AKC18" s="2"/>
      <c r="AKD18" s="2"/>
      <c r="AKE18" s="2"/>
      <c r="AKF18" s="2"/>
      <c r="AKG18" s="2"/>
      <c r="AKH18" s="2"/>
      <c r="AKI18" s="2"/>
      <c r="AKJ18" s="2"/>
      <c r="AKK18" s="2"/>
      <c r="AKL18" s="2"/>
      <c r="AKM18" s="2"/>
      <c r="AKN18" s="2"/>
      <c r="AKO18" s="2"/>
      <c r="AKP18" s="2"/>
      <c r="AKQ18" s="2"/>
      <c r="AKR18" s="2"/>
      <c r="AKS18" s="2"/>
      <c r="AKT18" s="2"/>
      <c r="AKU18" s="2"/>
      <c r="AKV18" s="2"/>
      <c r="AKW18" s="2"/>
      <c r="AKX18" s="2"/>
      <c r="AKY18" s="2"/>
      <c r="AKZ18" s="2"/>
      <c r="ALA18" s="2"/>
      <c r="ALB18" s="2"/>
      <c r="ALC18" s="2"/>
      <c r="ALD18" s="2"/>
      <c r="ALE18" s="2"/>
      <c r="ALF18" s="2"/>
      <c r="ALG18" s="2"/>
      <c r="ALH18" s="2"/>
      <c r="ALI18" s="2"/>
      <c r="ALJ18" s="2"/>
      <c r="ALK18" s="2"/>
      <c r="ALL18" s="2"/>
      <c r="ALM18" s="2"/>
      <c r="ALN18" s="2"/>
      <c r="ALO18" s="2"/>
      <c r="ALP18" s="2"/>
      <c r="ALQ18" s="2"/>
      <c r="ALR18" s="2"/>
      <c r="ALS18" s="2"/>
      <c r="ALT18" s="2"/>
      <c r="ALU18" s="2"/>
      <c r="ALV18" s="2"/>
      <c r="ALW18" s="2"/>
      <c r="ALX18" s="2"/>
      <c r="ALY18" s="2"/>
      <c r="ALZ18" s="2"/>
      <c r="AMA18" s="2"/>
      <c r="AMB18" s="2"/>
      <c r="AMC18" s="2"/>
      <c r="AMD18" s="2"/>
      <c r="AME18" s="2"/>
      <c r="AMF18" s="2"/>
      <c r="AMG18" s="2"/>
      <c r="AMH18" s="2"/>
      <c r="AMI18" s="2"/>
      <c r="AMJ18" s="2"/>
      <c r="AMK18" s="2"/>
    </row>
    <row r="19" spans="1:1025" ht="22" customHeight="1">
      <c r="A19" s="44"/>
      <c r="B19" s="193" t="s">
        <v>295</v>
      </c>
      <c r="C19" s="194"/>
      <c r="D19" s="194"/>
      <c r="E19" s="195"/>
      <c r="F19" s="89"/>
      <c r="G19" s="46"/>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c r="AJY19" s="2"/>
      <c r="AJZ19" s="2"/>
      <c r="AKA19" s="2"/>
      <c r="AKB19" s="2"/>
      <c r="AKC19" s="2"/>
      <c r="AKD19" s="2"/>
      <c r="AKE19" s="2"/>
      <c r="AKF19" s="2"/>
      <c r="AKG19" s="2"/>
      <c r="AKH19" s="2"/>
      <c r="AKI19" s="2"/>
      <c r="AKJ19" s="2"/>
      <c r="AKK19" s="2"/>
      <c r="AKL19" s="2"/>
      <c r="AKM19" s="2"/>
      <c r="AKN19" s="2"/>
      <c r="AKO19" s="2"/>
      <c r="AKP19" s="2"/>
      <c r="AKQ19" s="2"/>
      <c r="AKR19" s="2"/>
      <c r="AKS19" s="2"/>
      <c r="AKT19" s="2"/>
      <c r="AKU19" s="2"/>
      <c r="AKV19" s="2"/>
      <c r="AKW19" s="2"/>
      <c r="AKX19" s="2"/>
      <c r="AKY19" s="2"/>
      <c r="AKZ19" s="2"/>
      <c r="ALA19" s="2"/>
      <c r="ALB19" s="2"/>
      <c r="ALC19" s="2"/>
      <c r="ALD19" s="2"/>
      <c r="ALE19" s="2"/>
      <c r="ALF19" s="2"/>
      <c r="ALG19" s="2"/>
      <c r="ALH19" s="2"/>
      <c r="ALI19" s="2"/>
      <c r="ALJ19" s="2"/>
      <c r="ALK19" s="2"/>
      <c r="ALL19" s="2"/>
      <c r="ALM19" s="2"/>
      <c r="ALN19" s="2"/>
      <c r="ALO19" s="2"/>
      <c r="ALP19" s="2"/>
      <c r="ALQ19" s="2"/>
      <c r="ALR19" s="2"/>
      <c r="ALS19" s="2"/>
      <c r="ALT19" s="2"/>
      <c r="ALU19" s="2"/>
      <c r="ALV19" s="2"/>
      <c r="ALW19" s="2"/>
      <c r="ALX19" s="2"/>
      <c r="ALY19" s="2"/>
      <c r="ALZ19" s="2"/>
      <c r="AMA19" s="2"/>
      <c r="AMB19" s="2"/>
      <c r="AMC19" s="2"/>
      <c r="AMD19" s="2"/>
      <c r="AME19" s="2"/>
      <c r="AMF19" s="2"/>
      <c r="AMG19" s="2"/>
      <c r="AMH19" s="2"/>
      <c r="AMI19" s="2"/>
      <c r="AMJ19" s="2"/>
      <c r="AMK19" s="2"/>
    </row>
    <row r="20" spans="1:1025" ht="22" customHeight="1">
      <c r="A20" s="50"/>
      <c r="B20" s="192"/>
      <c r="C20" s="192"/>
      <c r="D20" s="192"/>
      <c r="E20" s="192"/>
      <c r="F20" s="89"/>
      <c r="G20" s="51"/>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c r="AJY20" s="2"/>
      <c r="AJZ20" s="2"/>
      <c r="AKA20" s="2"/>
      <c r="AKB20" s="2"/>
      <c r="AKC20" s="2"/>
      <c r="AKD20" s="2"/>
      <c r="AKE20" s="2"/>
      <c r="AKF20" s="2"/>
      <c r="AKG20" s="2"/>
      <c r="AKH20" s="2"/>
      <c r="AKI20" s="2"/>
      <c r="AKJ20" s="2"/>
      <c r="AKK20" s="2"/>
      <c r="AKL20" s="2"/>
      <c r="AKM20" s="2"/>
      <c r="AKN20" s="2"/>
      <c r="AKO20" s="2"/>
      <c r="AKP20" s="2"/>
      <c r="AKQ20" s="2"/>
      <c r="AKR20" s="2"/>
      <c r="AKS20" s="2"/>
      <c r="AKT20" s="2"/>
      <c r="AKU20" s="2"/>
      <c r="AKV20" s="2"/>
      <c r="AKW20" s="2"/>
      <c r="AKX20" s="2"/>
      <c r="AKY20" s="2"/>
      <c r="AKZ20" s="2"/>
      <c r="ALA20" s="2"/>
      <c r="ALB20" s="2"/>
      <c r="ALC20" s="2"/>
      <c r="ALD20" s="2"/>
      <c r="ALE20" s="2"/>
      <c r="ALF20" s="2"/>
      <c r="ALG20" s="2"/>
      <c r="ALH20" s="2"/>
      <c r="ALI20" s="2"/>
      <c r="ALJ20" s="2"/>
      <c r="ALK20" s="2"/>
      <c r="ALL20" s="2"/>
      <c r="ALM20" s="2"/>
      <c r="ALN20" s="2"/>
      <c r="ALO20" s="2"/>
      <c r="ALP20" s="2"/>
      <c r="ALQ20" s="2"/>
      <c r="ALR20" s="2"/>
      <c r="ALS20" s="2"/>
      <c r="ALT20" s="2"/>
      <c r="ALU20" s="2"/>
      <c r="ALV20" s="2"/>
      <c r="ALW20" s="2"/>
      <c r="ALX20" s="2"/>
      <c r="ALY20" s="2"/>
      <c r="ALZ20" s="2"/>
      <c r="AMA20" s="2"/>
      <c r="AMB20" s="2"/>
      <c r="AMC20" s="2"/>
      <c r="AMD20" s="2"/>
      <c r="AME20" s="2"/>
      <c r="AMF20" s="2"/>
      <c r="AMG20" s="2"/>
      <c r="AMH20" s="2"/>
      <c r="AMI20" s="2"/>
      <c r="AMJ20" s="2"/>
      <c r="AMK20" s="2"/>
    </row>
    <row r="21" spans="1:7" ht="22" customHeight="1">
      <c r="A21" s="52"/>
      <c r="B21" s="192"/>
      <c r="C21" s="192"/>
      <c r="D21" s="192"/>
      <c r="E21" s="192"/>
      <c r="F21" s="89"/>
      <c r="G21" s="53"/>
    </row>
    <row r="22" spans="1:5" s="1" customFormat="1" ht="16.75">
      <c r="A22" s="10"/>
      <c r="B22" s="8"/>
      <c r="C22" s="8"/>
      <c r="D22" s="6"/>
      <c r="E22" s="12"/>
    </row>
    <row r="23" spans="1:5" s="1" customFormat="1" ht="16.75">
      <c r="A23" s="10"/>
      <c r="B23" s="8"/>
      <c r="C23" s="8"/>
      <c r="D23" s="6"/>
      <c r="E23" s="12"/>
    </row>
    <row r="24" spans="1:5" s="1" customFormat="1" ht="16.75">
      <c r="A24" s="10"/>
      <c r="B24" s="8"/>
      <c r="C24" s="8"/>
      <c r="D24" s="6"/>
      <c r="E24" s="12"/>
    </row>
    <row r="25" spans="1:13" s="1" customFormat="1" ht="16.75">
      <c r="A25" s="10"/>
      <c r="B25" s="8"/>
      <c r="C25" s="8"/>
      <c r="D25" s="6"/>
      <c r="E25" s="12"/>
      <c r="J25" s="35"/>
      <c r="K25" s="35"/>
      <c r="L25" s="35"/>
      <c r="M25" s="35"/>
    </row>
    <row r="26" spans="1:5" s="1" customFormat="1" ht="16.75">
      <c r="A26" s="10"/>
      <c r="B26" s="8"/>
      <c r="C26" s="8"/>
      <c r="D26" s="6"/>
      <c r="E26" s="12"/>
    </row>
    <row r="27" spans="1:5" s="1" customFormat="1" ht="16.75">
      <c r="A27" s="10"/>
      <c r="B27" s="8"/>
      <c r="C27" s="8"/>
      <c r="D27" s="6"/>
      <c r="E27" s="12"/>
    </row>
    <row r="28" spans="1:5" s="1" customFormat="1" ht="16.75">
      <c r="A28" s="10"/>
      <c r="B28" s="8"/>
      <c r="C28" s="8"/>
      <c r="D28" s="6"/>
      <c r="E28" s="12"/>
    </row>
    <row r="29" spans="1:5" s="1" customFormat="1" ht="16.75">
      <c r="A29" s="10"/>
      <c r="B29" s="8"/>
      <c r="C29" s="8"/>
      <c r="D29" s="6"/>
      <c r="E29" s="12"/>
    </row>
    <row r="30" spans="1:5" s="1" customFormat="1" ht="16.75">
      <c r="A30" s="10"/>
      <c r="B30" s="8"/>
      <c r="C30" s="8"/>
      <c r="D30" s="6"/>
      <c r="E30" s="12"/>
    </row>
    <row r="31" spans="1:5" s="1" customFormat="1" ht="16.75">
      <c r="A31" s="10"/>
      <c r="B31" s="8"/>
      <c r="C31" s="8"/>
      <c r="D31" s="6"/>
      <c r="E31" s="12"/>
    </row>
    <row r="32" spans="1:5" s="1" customFormat="1" ht="16.75">
      <c r="A32" s="10"/>
      <c r="B32" s="8"/>
      <c r="C32" s="8"/>
      <c r="D32" s="6"/>
      <c r="E32" s="12"/>
    </row>
    <row r="33" spans="1:5" s="1" customFormat="1" ht="16.75">
      <c r="A33" s="10"/>
      <c r="B33" s="8"/>
      <c r="C33" s="8"/>
      <c r="D33" s="6"/>
      <c r="E33" s="12"/>
    </row>
    <row r="34" spans="1:5" s="1" customFormat="1" ht="16.75">
      <c r="A34" s="10"/>
      <c r="B34" s="8"/>
      <c r="C34" s="8"/>
      <c r="D34" s="6"/>
      <c r="E34" s="12"/>
    </row>
    <row r="35" spans="1:5" s="1" customFormat="1" ht="16.75">
      <c r="A35" s="10"/>
      <c r="B35" s="8"/>
      <c r="C35" s="8"/>
      <c r="D35" s="6"/>
      <c r="E35" s="12"/>
    </row>
    <row r="36" spans="1:5" s="1" customFormat="1" ht="16.75">
      <c r="A36" s="10"/>
      <c r="B36" s="8"/>
      <c r="C36" s="8"/>
      <c r="D36" s="6"/>
      <c r="E36" s="12"/>
    </row>
    <row r="37" spans="1:5" s="1" customFormat="1" ht="16.75">
      <c r="A37" s="10"/>
      <c r="B37" s="8"/>
      <c r="C37" s="8"/>
      <c r="D37" s="6"/>
      <c r="E37" s="12"/>
    </row>
  </sheetData>
  <sheetProtection password="CC3D" sheet="1" objects="1" scenarios="1"/>
  <mergeCells count="23">
    <mergeCell ref="B18:E18"/>
    <mergeCell ref="B20:E20"/>
    <mergeCell ref="B21:E21"/>
    <mergeCell ref="B12:E12"/>
    <mergeCell ref="B13:E13"/>
    <mergeCell ref="B14:E14"/>
    <mergeCell ref="B15:E15"/>
    <mergeCell ref="B16:E16"/>
    <mergeCell ref="B17:E17"/>
    <mergeCell ref="B19:E19"/>
    <mergeCell ref="B6:E6"/>
    <mergeCell ref="B7:E7"/>
    <mergeCell ref="B8:E8"/>
    <mergeCell ref="B10:E10"/>
    <mergeCell ref="B11:E11"/>
    <mergeCell ref="B9:E9"/>
    <mergeCell ref="B5:D5"/>
    <mergeCell ref="F5:G5"/>
    <mergeCell ref="A1:G1"/>
    <mergeCell ref="A2:G2"/>
    <mergeCell ref="F3:G3"/>
    <mergeCell ref="B4:D4"/>
    <mergeCell ref="F4:G4"/>
  </mergeCells>
  <pageMargins left="0.6299212598425197" right="0.2362204724409449" top="0.3937007874015748" bottom="0.3937007874015748" header="0" footer="0"/>
  <pageSetup fitToHeight="0" fitToWidth="0" horizontalDpi="1200" verticalDpi="1200" orientation="portrait" paperSize="9"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zoomScale="130" zoomScaleNormal="130" workbookViewId="0" topLeftCell="A1">
      <selection pane="topLeft" activeCell="B26" sqref="B26"/>
    </sheetView>
  </sheetViews>
  <sheetFormatPr defaultRowHeight="16.75"/>
  <sheetData>
    <row r="1" spans="1:3" ht="16.75">
      <c r="A1" s="84" t="s">
        <v>250</v>
      </c>
      <c r="B1" s="110">
        <v>0.0186</v>
      </c>
      <c r="C1" s="84" t="s">
        <v>253</v>
      </c>
    </row>
    <row r="2" spans="1:3" ht="16.75">
      <c r="A2" s="84" t="s">
        <v>251</v>
      </c>
      <c r="B2" s="110">
        <v>0.0071</v>
      </c>
      <c r="C2" s="84" t="s">
        <v>254</v>
      </c>
    </row>
    <row r="3" spans="1:3" ht="16.75">
      <c r="A3" s="84" t="s">
        <v>252</v>
      </c>
      <c r="B3" s="110">
        <v>0.0142</v>
      </c>
      <c r="C3" s="84" t="s">
        <v>254</v>
      </c>
    </row>
  </sheetData>
  <sheetProtection password="CC3D" sheet="1" objects="1" scenarios="1"/>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3"/>
  <sheetViews>
    <sheetView tabSelected="1" view="pageBreakPreview" zoomScale="70" zoomScaleNormal="70" zoomScaleSheetLayoutView="70" workbookViewId="0" topLeftCell="A73">
      <selection pane="topLeft" activeCell="A83" sqref="A83:G84"/>
    </sheetView>
  </sheetViews>
  <sheetFormatPr defaultColWidth="9.005" defaultRowHeight="16.75"/>
  <cols>
    <col min="1" max="1" width="8.75" style="10" bestFit="1" customWidth="1"/>
    <col min="2" max="2" width="37.875" style="8" customWidth="1"/>
    <col min="3" max="3" width="5" style="8" customWidth="1"/>
    <col min="4" max="4" width="5" style="6" customWidth="1"/>
    <col min="5" max="5" width="12.625" style="12" customWidth="1"/>
    <col min="6" max="6" width="13.375" style="1" bestFit="1" customWidth="1"/>
    <col min="7" max="7" width="15" style="1" customWidth="1"/>
    <col min="8" max="8" width="28.5" style="1" customWidth="1"/>
    <col min="9" max="9" width="10.25" style="1" bestFit="1" customWidth="1"/>
    <col min="10" max="10" width="32.25" style="1" bestFit="1" customWidth="1"/>
    <col min="11" max="11" width="10.75" style="1" customWidth="1"/>
    <col min="12" max="12" width="11.125" style="1" bestFit="1" customWidth="1"/>
    <col min="13" max="13" width="10.75" style="1" customWidth="1"/>
    <col min="14" max="14" width="10" style="1" customWidth="1"/>
    <col min="15" max="15" width="9.75" style="1" customWidth="1"/>
    <col min="16" max="257" width="10" style="1" customWidth="1"/>
    <col min="258" max="258" width="10.25" style="1" customWidth="1"/>
    <col min="259" max="259" width="42.625" style="1" customWidth="1"/>
    <col min="260" max="260" width="6.25" style="1" customWidth="1"/>
    <col min="261" max="261" width="9.375" style="1" customWidth="1"/>
    <col min="262" max="262" width="9" style="1" customWidth="1"/>
    <col min="263" max="263" width="11.125" style="1" customWidth="1"/>
    <col min="264" max="264" width="15" style="1" customWidth="1"/>
    <col min="265" max="266" width="10" style="1" customWidth="1"/>
    <col min="267" max="267" width="10.75" style="1" customWidth="1"/>
    <col min="268" max="268" width="10" style="1" customWidth="1"/>
    <col min="269" max="269" width="10.75" style="1" customWidth="1"/>
    <col min="270" max="270" width="10" style="1" customWidth="1"/>
    <col min="271" max="271" width="9.75" style="1" customWidth="1"/>
    <col min="272" max="513" width="10" style="1" customWidth="1"/>
    <col min="514" max="514" width="10.25" style="1" customWidth="1"/>
    <col min="515" max="515" width="42.625" style="1" customWidth="1"/>
    <col min="516" max="516" width="6.25" style="1" customWidth="1"/>
    <col min="517" max="517" width="9.375" style="1" customWidth="1"/>
    <col min="518" max="518" width="9" style="1" customWidth="1"/>
    <col min="519" max="519" width="11.125" style="1" customWidth="1"/>
    <col min="520" max="520" width="15" style="1" customWidth="1"/>
    <col min="521" max="522" width="10" style="1" customWidth="1"/>
    <col min="523" max="523" width="10.75" style="1" customWidth="1"/>
    <col min="524" max="524" width="10" style="1" customWidth="1"/>
    <col min="525" max="525" width="10.75" style="1" customWidth="1"/>
    <col min="526" max="526" width="10" style="1" customWidth="1"/>
    <col min="527" max="527" width="9.75" style="1" customWidth="1"/>
    <col min="528" max="769" width="10" style="1" customWidth="1"/>
    <col min="770" max="770" width="10.25" style="1" customWidth="1"/>
    <col min="771" max="771" width="42.625" style="1" customWidth="1"/>
    <col min="772" max="772" width="6.25" style="1" customWidth="1"/>
    <col min="773" max="773" width="9.375" style="1" customWidth="1"/>
    <col min="774" max="774" width="9" style="1" customWidth="1"/>
    <col min="775" max="775" width="11.125" style="1" customWidth="1"/>
    <col min="776" max="776" width="15" style="1" customWidth="1"/>
    <col min="777" max="778" width="10" style="1" customWidth="1"/>
    <col min="779" max="779" width="10.75" style="1" customWidth="1"/>
    <col min="780" max="780" width="10" style="1" customWidth="1"/>
    <col min="781" max="781" width="10.75" style="1" customWidth="1"/>
    <col min="782" max="782" width="10" style="1" customWidth="1"/>
    <col min="783" max="783" width="9.75" style="1" customWidth="1"/>
    <col min="784" max="1025" width="10" style="1" customWidth="1"/>
    <col min="1026" max="16384" width="9" style="2"/>
  </cols>
  <sheetData>
    <row r="1" spans="1:7" ht="24" customHeight="1">
      <c r="A1" s="189" t="s">
        <v>81</v>
      </c>
      <c r="B1" s="189"/>
      <c r="C1" s="189"/>
      <c r="D1" s="189"/>
      <c r="E1" s="189"/>
      <c r="F1" s="189"/>
      <c r="G1" s="189"/>
    </row>
    <row r="2" spans="1:7" ht="24" customHeight="1">
      <c r="A2" s="189" t="s">
        <v>293</v>
      </c>
      <c r="B2" s="189"/>
      <c r="C2" s="189"/>
      <c r="D2" s="189"/>
      <c r="E2" s="189"/>
      <c r="F2" s="189"/>
      <c r="G2" s="189"/>
    </row>
    <row r="3" spans="1:7" ht="16.75">
      <c r="A3" s="9"/>
      <c r="B3" s="7"/>
      <c r="C3" s="7"/>
      <c r="D3" s="3"/>
      <c r="E3" s="11"/>
      <c r="F3" s="190"/>
      <c r="G3" s="190"/>
    </row>
    <row r="4" spans="1:7" ht="21" customHeight="1">
      <c r="A4" s="15" t="s">
        <v>0</v>
      </c>
      <c r="B4" s="204" t="s">
        <v>278</v>
      </c>
      <c r="C4" s="204"/>
      <c r="D4" s="204"/>
      <c r="E4" s="15" t="s">
        <v>1</v>
      </c>
      <c r="F4" s="205"/>
      <c r="G4" s="205"/>
    </row>
    <row r="5" spans="1:7" ht="21" customHeight="1">
      <c r="A5" s="15" t="s">
        <v>2</v>
      </c>
      <c r="B5" s="204" t="s">
        <v>261</v>
      </c>
      <c r="C5" s="204"/>
      <c r="D5" s="204"/>
      <c r="E5" s="15" t="s">
        <v>3</v>
      </c>
      <c r="F5" s="205"/>
      <c r="G5" s="205"/>
    </row>
    <row r="6" spans="1:7" ht="21" customHeight="1">
      <c r="A6" s="16" t="s">
        <v>4</v>
      </c>
      <c r="B6" s="16" t="s">
        <v>5</v>
      </c>
      <c r="C6" s="16" t="s">
        <v>79</v>
      </c>
      <c r="D6" s="17" t="s">
        <v>80</v>
      </c>
      <c r="E6" s="16" t="s">
        <v>6</v>
      </c>
      <c r="F6" s="16" t="s">
        <v>7</v>
      </c>
      <c r="G6" s="16" t="s">
        <v>8</v>
      </c>
    </row>
    <row r="7" spans="1:7" ht="21" customHeight="1">
      <c r="A7" s="104" t="s">
        <v>9</v>
      </c>
      <c r="B7" s="34" t="s">
        <v>257</v>
      </c>
      <c r="C7" s="18" t="s">
        <v>11</v>
      </c>
      <c r="D7" s="13">
        <v>1.0</v>
      </c>
      <c r="E7" s="92"/>
      <c r="F7" s="114"/>
      <c r="G7" s="22" t="s">
        <v>12</v>
      </c>
    </row>
    <row r="8" spans="1:7" ht="21" customHeight="1">
      <c r="A8" s="98"/>
      <c r="B8" s="123" t="s">
        <v>73</v>
      </c>
      <c r="C8" s="124"/>
      <c r="D8" s="125"/>
      <c r="E8" s="126"/>
      <c r="F8" s="127"/>
      <c r="G8" s="23"/>
    </row>
    <row r="9" spans="1:1025" ht="21" customHeight="1">
      <c r="A9" s="105" t="s">
        <v>13</v>
      </c>
      <c r="B9" s="128" t="s">
        <v>259</v>
      </c>
      <c r="C9" s="129" t="s">
        <v>11</v>
      </c>
      <c r="D9" s="130">
        <v>1.0</v>
      </c>
      <c r="E9" s="131"/>
      <c r="F9" s="132"/>
      <c r="G9" s="24"/>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c r="AMK9" s="2"/>
    </row>
    <row r="10" spans="1:1025" ht="21" customHeight="1">
      <c r="A10" s="99"/>
      <c r="B10" s="133" t="s">
        <v>74</v>
      </c>
      <c r="C10" s="134"/>
      <c r="D10" s="125"/>
      <c r="E10" s="126"/>
      <c r="F10" s="127"/>
      <c r="G10" s="23"/>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c r="AMA10" s="2"/>
      <c r="AMB10" s="2"/>
      <c r="AMC10" s="2"/>
      <c r="AMD10" s="2"/>
      <c r="AME10" s="2"/>
      <c r="AMF10" s="2"/>
      <c r="AMG10" s="2"/>
      <c r="AMH10" s="2"/>
      <c r="AMI10" s="2"/>
      <c r="AMJ10" s="2"/>
      <c r="AMK10" s="2"/>
    </row>
    <row r="11" spans="1:1025" ht="23.25" customHeight="1">
      <c r="A11" s="100" t="s">
        <v>260</v>
      </c>
      <c r="B11" s="135" t="s">
        <v>258</v>
      </c>
      <c r="C11" s="129" t="s">
        <v>11</v>
      </c>
      <c r="D11" s="130">
        <v>1.0</v>
      </c>
      <c r="E11" s="136"/>
      <c r="F11" s="132"/>
      <c r="G11" s="24"/>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c r="AMH11" s="2"/>
      <c r="AMI11" s="2"/>
      <c r="AMJ11" s="2"/>
      <c r="AMK11" s="2"/>
    </row>
    <row r="12" spans="1:1025" ht="21" customHeight="1">
      <c r="A12" s="99"/>
      <c r="B12" s="133" t="s">
        <v>75</v>
      </c>
      <c r="C12" s="134"/>
      <c r="D12" s="125"/>
      <c r="E12" s="126"/>
      <c r="F12" s="127"/>
      <c r="G12" s="23"/>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c r="AMK12" s="2"/>
    </row>
    <row r="13" spans="1:1025" ht="21" customHeight="1">
      <c r="A13" s="100" t="s">
        <v>204</v>
      </c>
      <c r="B13" s="135" t="s">
        <v>203</v>
      </c>
      <c r="C13" s="129"/>
      <c r="D13" s="130"/>
      <c r="E13" s="136"/>
      <c r="F13" s="132"/>
      <c r="G13" s="120"/>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c r="AMH13" s="2"/>
      <c r="AMI13" s="2"/>
      <c r="AMJ13" s="2"/>
      <c r="AMK13" s="2"/>
    </row>
    <row r="14" spans="1:1025" ht="21" customHeight="1">
      <c r="A14" s="107">
        <v>4.1</v>
      </c>
      <c r="B14" s="135" t="s">
        <v>262</v>
      </c>
      <c r="C14" s="129" t="s">
        <v>11</v>
      </c>
      <c r="D14" s="130">
        <v>1.0</v>
      </c>
      <c r="E14" s="132"/>
      <c r="F14" s="132"/>
      <c r="G14" s="120"/>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c r="AJY14" s="2"/>
      <c r="AJZ14" s="2"/>
      <c r="AKA14" s="2"/>
      <c r="AKB14" s="2"/>
      <c r="AKC14" s="2"/>
      <c r="AKD14" s="2"/>
      <c r="AKE14" s="2"/>
      <c r="AKF14" s="2"/>
      <c r="AKG14" s="2"/>
      <c r="AKH14" s="2"/>
      <c r="AKI14" s="2"/>
      <c r="AKJ14" s="2"/>
      <c r="AKK14" s="2"/>
      <c r="AKL14" s="2"/>
      <c r="AKM14" s="2"/>
      <c r="AKN14" s="2"/>
      <c r="AKO14" s="2"/>
      <c r="AKP14" s="2"/>
      <c r="AKQ14" s="2"/>
      <c r="AKR14" s="2"/>
      <c r="AKS14" s="2"/>
      <c r="AKT14" s="2"/>
      <c r="AKU14" s="2"/>
      <c r="AKV14" s="2"/>
      <c r="AKW14" s="2"/>
      <c r="AKX14" s="2"/>
      <c r="AKY14" s="2"/>
      <c r="AKZ14" s="2"/>
      <c r="ALA14" s="2"/>
      <c r="ALB14" s="2"/>
      <c r="ALC14" s="2"/>
      <c r="ALD14" s="2"/>
      <c r="ALE14" s="2"/>
      <c r="ALF14" s="2"/>
      <c r="ALG14" s="2"/>
      <c r="ALH14" s="2"/>
      <c r="ALI14" s="2"/>
      <c r="ALJ14" s="2"/>
      <c r="ALK14" s="2"/>
      <c r="ALL14" s="2"/>
      <c r="ALM14" s="2"/>
      <c r="ALN14" s="2"/>
      <c r="ALO14" s="2"/>
      <c r="ALP14" s="2"/>
      <c r="ALQ14" s="2"/>
      <c r="ALR14" s="2"/>
      <c r="ALS14" s="2"/>
      <c r="ALT14" s="2"/>
      <c r="ALU14" s="2"/>
      <c r="ALV14" s="2"/>
      <c r="ALW14" s="2"/>
      <c r="ALX14" s="2"/>
      <c r="ALY14" s="2"/>
      <c r="ALZ14" s="2"/>
      <c r="AMA14" s="2"/>
      <c r="AMB14" s="2"/>
      <c r="AMC14" s="2"/>
      <c r="AMD14" s="2"/>
      <c r="AME14" s="2"/>
      <c r="AMF14" s="2"/>
      <c r="AMG14" s="2"/>
      <c r="AMH14" s="2"/>
      <c r="AMI14" s="2"/>
      <c r="AMJ14" s="2"/>
      <c r="AMK14" s="2"/>
    </row>
    <row r="15" spans="1:1025" ht="21" customHeight="1">
      <c r="A15" s="107">
        <v>4.2</v>
      </c>
      <c r="B15" s="135" t="s">
        <v>263</v>
      </c>
      <c r="C15" s="129" t="s">
        <v>11</v>
      </c>
      <c r="D15" s="130">
        <v>1.0</v>
      </c>
      <c r="E15" s="132"/>
      <c r="F15" s="132"/>
      <c r="G15" s="120"/>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c r="AMA15" s="2"/>
      <c r="AMB15" s="2"/>
      <c r="AMC15" s="2"/>
      <c r="AMD15" s="2"/>
      <c r="AME15" s="2"/>
      <c r="AMF15" s="2"/>
      <c r="AMG15" s="2"/>
      <c r="AMH15" s="2"/>
      <c r="AMI15" s="2"/>
      <c r="AMJ15" s="2"/>
      <c r="AMK15" s="2"/>
    </row>
    <row r="16" spans="1:1025" ht="21" customHeight="1">
      <c r="A16" s="107">
        <v>4.3</v>
      </c>
      <c r="B16" s="135" t="s">
        <v>264</v>
      </c>
      <c r="C16" s="129" t="s">
        <v>11</v>
      </c>
      <c r="D16" s="130">
        <v>1.0</v>
      </c>
      <c r="E16" s="132"/>
      <c r="F16" s="132"/>
      <c r="G16" s="120"/>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c r="AMA16" s="2"/>
      <c r="AMB16" s="2"/>
      <c r="AMC16" s="2"/>
      <c r="AMD16" s="2"/>
      <c r="AME16" s="2"/>
      <c r="AMF16" s="2"/>
      <c r="AMG16" s="2"/>
      <c r="AMH16" s="2"/>
      <c r="AMI16" s="2"/>
      <c r="AMJ16" s="2"/>
      <c r="AMK16" s="2"/>
    </row>
    <row r="17" spans="1:15" s="2" customFormat="1" ht="21" customHeight="1">
      <c r="A17" s="107">
        <v>4.4</v>
      </c>
      <c r="B17" s="135" t="s">
        <v>265</v>
      </c>
      <c r="C17" s="129" t="s">
        <v>11</v>
      </c>
      <c r="D17" s="130">
        <v>1.0</v>
      </c>
      <c r="E17" s="132"/>
      <c r="F17" s="132"/>
      <c r="G17" s="120"/>
      <c r="H17" s="1"/>
      <c r="I17" s="1"/>
      <c r="J17" s="1"/>
      <c r="K17" s="1"/>
      <c r="L17" s="1"/>
      <c r="M17" s="1"/>
      <c r="N17" s="1"/>
      <c r="O17" s="1"/>
    </row>
    <row r="18" spans="1:15" s="2" customFormat="1" ht="22.5" customHeight="1">
      <c r="A18" s="107">
        <v>4.5</v>
      </c>
      <c r="B18" s="135" t="s">
        <v>266</v>
      </c>
      <c r="C18" s="129" t="s">
        <v>11</v>
      </c>
      <c r="D18" s="130">
        <v>1.0</v>
      </c>
      <c r="E18" s="132"/>
      <c r="F18" s="132"/>
      <c r="G18" s="22"/>
      <c r="H18" s="1"/>
      <c r="I18" s="1"/>
      <c r="J18" s="1"/>
      <c r="K18" s="1"/>
      <c r="L18" s="1"/>
      <c r="M18" s="1"/>
      <c r="N18" s="1"/>
      <c r="O18" s="1"/>
    </row>
    <row r="19" spans="1:15" s="2" customFormat="1" ht="21" customHeight="1">
      <c r="A19" s="99"/>
      <c r="B19" s="133" t="s">
        <v>76</v>
      </c>
      <c r="C19" s="134"/>
      <c r="D19" s="125"/>
      <c r="E19" s="137"/>
      <c r="F19" s="127"/>
      <c r="G19" s="23"/>
      <c r="H19" s="1"/>
      <c r="I19" s="1"/>
      <c r="J19" s="1"/>
      <c r="K19" s="1"/>
      <c r="L19" s="1"/>
      <c r="M19" s="1"/>
      <c r="N19" s="1"/>
      <c r="O19" s="1"/>
    </row>
    <row r="20" spans="1:15" s="2" customFormat="1" ht="24.75" customHeight="1">
      <c r="A20" s="100" t="s">
        <v>205</v>
      </c>
      <c r="B20" s="135" t="s">
        <v>16</v>
      </c>
      <c r="C20" s="138"/>
      <c r="D20" s="130"/>
      <c r="E20" s="136"/>
      <c r="F20" s="132"/>
      <c r="G20" s="24"/>
      <c r="H20" s="1"/>
      <c r="I20" s="1"/>
      <c r="J20" s="1"/>
      <c r="K20" s="1"/>
      <c r="L20" s="1"/>
      <c r="M20" s="1"/>
      <c r="N20" s="1"/>
      <c r="O20" s="1"/>
    </row>
    <row r="21" spans="1:15" s="2" customFormat="1" ht="24.75" customHeight="1">
      <c r="A21" s="105" t="s">
        <v>267</v>
      </c>
      <c r="B21" s="128" t="s">
        <v>287</v>
      </c>
      <c r="C21" s="129" t="s">
        <v>11</v>
      </c>
      <c r="D21" s="130">
        <v>1.0</v>
      </c>
      <c r="E21" s="136"/>
      <c r="F21" s="132"/>
      <c r="G21" s="121"/>
      <c r="H21" s="1"/>
      <c r="I21" s="1"/>
      <c r="J21" s="1"/>
      <c r="K21" s="1"/>
      <c r="L21" s="1"/>
      <c r="M21" s="1"/>
      <c r="N21" s="1"/>
      <c r="O21" s="1"/>
    </row>
    <row r="22" spans="1:15" s="2" customFormat="1" ht="24.75" customHeight="1">
      <c r="A22" s="105" t="s">
        <v>268</v>
      </c>
      <c r="B22" s="128" t="s">
        <v>288</v>
      </c>
      <c r="C22" s="129" t="s">
        <v>11</v>
      </c>
      <c r="D22" s="130">
        <v>1.0</v>
      </c>
      <c r="E22" s="136"/>
      <c r="F22" s="132"/>
      <c r="G22" s="121"/>
      <c r="H22" s="1"/>
      <c r="I22" s="1"/>
      <c r="J22" s="1"/>
      <c r="K22" s="1"/>
      <c r="L22" s="1"/>
      <c r="M22" s="1"/>
      <c r="N22" s="1"/>
      <c r="O22" s="1"/>
    </row>
    <row r="23" spans="1:15" s="2" customFormat="1" ht="24.75" customHeight="1">
      <c r="A23" s="105" t="s">
        <v>269</v>
      </c>
      <c r="B23" s="128" t="s">
        <v>271</v>
      </c>
      <c r="C23" s="129" t="s">
        <v>11</v>
      </c>
      <c r="D23" s="130">
        <v>1.0</v>
      </c>
      <c r="E23" s="136"/>
      <c r="F23" s="132"/>
      <c r="G23" s="121"/>
      <c r="H23" s="1"/>
      <c r="I23" s="1"/>
      <c r="J23" s="1"/>
      <c r="K23" s="1"/>
      <c r="L23" s="1"/>
      <c r="M23" s="1"/>
      <c r="N23" s="1"/>
      <c r="O23" s="1"/>
    </row>
    <row r="24" spans="1:15" s="2" customFormat="1" ht="24.75" customHeight="1">
      <c r="A24" s="105" t="s">
        <v>270</v>
      </c>
      <c r="B24" s="128" t="s">
        <v>289</v>
      </c>
      <c r="C24" s="129" t="s">
        <v>11</v>
      </c>
      <c r="D24" s="130">
        <v>1.0</v>
      </c>
      <c r="E24" s="136"/>
      <c r="F24" s="132"/>
      <c r="G24" s="121"/>
      <c r="H24" s="1"/>
      <c r="I24" s="1"/>
      <c r="J24" s="1"/>
      <c r="K24" s="1"/>
      <c r="L24" s="1"/>
      <c r="M24" s="1"/>
      <c r="N24" s="1"/>
      <c r="O24" s="1"/>
    </row>
    <row r="25" spans="1:15" s="2" customFormat="1" ht="21" customHeight="1">
      <c r="A25" s="99"/>
      <c r="B25" s="133" t="s">
        <v>77</v>
      </c>
      <c r="C25" s="134"/>
      <c r="D25" s="125"/>
      <c r="E25" s="126"/>
      <c r="F25" s="127"/>
      <c r="G25" s="23"/>
      <c r="H25" s="1"/>
      <c r="I25" s="1"/>
      <c r="J25" s="1"/>
      <c r="K25" s="1"/>
      <c r="L25" s="1"/>
      <c r="M25" s="1"/>
      <c r="N25" s="1"/>
      <c r="O25" s="1"/>
    </row>
    <row r="26" spans="1:15" s="2" customFormat="1" ht="21" customHeight="1">
      <c r="A26" s="100" t="s">
        <v>206</v>
      </c>
      <c r="B26" s="135" t="s">
        <v>18</v>
      </c>
      <c r="C26" s="138"/>
      <c r="D26" s="130"/>
      <c r="E26" s="136"/>
      <c r="F26" s="132"/>
      <c r="G26" s="24"/>
      <c r="H26" s="1"/>
      <c r="I26" s="1"/>
      <c r="J26" s="1"/>
      <c r="K26" s="1"/>
      <c r="L26" s="1"/>
      <c r="M26" s="1"/>
      <c r="N26" s="1"/>
      <c r="O26" s="1"/>
    </row>
    <row r="27" spans="1:15" s="2" customFormat="1" ht="22.3">
      <c r="A27" s="106" t="s">
        <v>207</v>
      </c>
      <c r="B27" s="128" t="s">
        <v>275</v>
      </c>
      <c r="C27" s="138" t="s">
        <v>11</v>
      </c>
      <c r="D27" s="130">
        <v>1.0</v>
      </c>
      <c r="E27" s="136"/>
      <c r="F27" s="132"/>
      <c r="G27" s="22" t="s">
        <v>12</v>
      </c>
      <c r="H27" s="1"/>
      <c r="I27" s="1"/>
      <c r="J27" s="1"/>
      <c r="K27" s="1"/>
      <c r="L27" s="1"/>
      <c r="M27" s="1"/>
      <c r="N27" s="1"/>
      <c r="O27" s="1"/>
    </row>
    <row r="28" spans="1:15" s="2" customFormat="1" ht="22.3">
      <c r="A28" s="106" t="s">
        <v>27</v>
      </c>
      <c r="B28" s="135" t="s">
        <v>276</v>
      </c>
      <c r="C28" s="138" t="s">
        <v>11</v>
      </c>
      <c r="D28" s="130">
        <v>1.0</v>
      </c>
      <c r="E28" s="136"/>
      <c r="F28" s="132"/>
      <c r="G28" s="22" t="s">
        <v>12</v>
      </c>
      <c r="H28" s="1"/>
      <c r="I28" s="1"/>
      <c r="J28" s="1"/>
      <c r="K28" s="1"/>
      <c r="L28" s="1"/>
      <c r="M28" s="1"/>
      <c r="N28" s="1"/>
      <c r="O28" s="1"/>
    </row>
    <row r="29" spans="1:15" s="2" customFormat="1" ht="22.3">
      <c r="A29" s="106" t="s">
        <v>31</v>
      </c>
      <c r="B29" s="135" t="s">
        <v>19</v>
      </c>
      <c r="C29" s="138" t="s">
        <v>11</v>
      </c>
      <c r="D29" s="130">
        <v>1.0</v>
      </c>
      <c r="E29" s="136"/>
      <c r="F29" s="132"/>
      <c r="G29" s="22" t="s">
        <v>12</v>
      </c>
      <c r="H29" s="1"/>
      <c r="I29" s="1"/>
      <c r="J29" s="1"/>
      <c r="K29" s="1"/>
      <c r="L29" s="1"/>
      <c r="M29" s="1"/>
      <c r="N29" s="1"/>
      <c r="O29" s="1"/>
    </row>
    <row r="30" spans="1:15" s="2" customFormat="1" ht="28.3">
      <c r="A30" s="106" t="s">
        <v>33</v>
      </c>
      <c r="B30" s="135" t="s">
        <v>286</v>
      </c>
      <c r="C30" s="138" t="s">
        <v>11</v>
      </c>
      <c r="D30" s="130">
        <v>1.0</v>
      </c>
      <c r="E30" s="136"/>
      <c r="F30" s="132"/>
      <c r="G30" s="22" t="s">
        <v>245</v>
      </c>
      <c r="H30" s="1"/>
      <c r="I30" s="1"/>
      <c r="J30" s="1"/>
      <c r="K30" s="1"/>
      <c r="L30" s="1"/>
      <c r="M30" s="1"/>
      <c r="N30" s="1"/>
      <c r="O30" s="1"/>
    </row>
    <row r="31" spans="1:15" s="2" customFormat="1" ht="22.3">
      <c r="A31" s="106" t="s">
        <v>244</v>
      </c>
      <c r="B31" s="135" t="s">
        <v>285</v>
      </c>
      <c r="C31" s="138" t="s">
        <v>11</v>
      </c>
      <c r="D31" s="130">
        <v>1.0</v>
      </c>
      <c r="E31" s="136"/>
      <c r="F31" s="132"/>
      <c r="G31" s="22" t="s">
        <v>12</v>
      </c>
      <c r="H31" s="1"/>
      <c r="I31" s="1"/>
      <c r="J31" s="1"/>
      <c r="K31" s="1"/>
      <c r="L31" s="1"/>
      <c r="M31" s="1"/>
      <c r="N31" s="1"/>
      <c r="O31" s="1"/>
    </row>
    <row r="32" spans="1:15" s="2" customFormat="1" ht="21" customHeight="1">
      <c r="A32" s="99"/>
      <c r="B32" s="133" t="s">
        <v>239</v>
      </c>
      <c r="C32" s="134"/>
      <c r="D32" s="125"/>
      <c r="E32" s="126"/>
      <c r="F32" s="127"/>
      <c r="G32" s="23"/>
      <c r="H32" s="1"/>
      <c r="I32" s="1"/>
      <c r="J32" s="1"/>
      <c r="K32" s="1"/>
      <c r="L32" s="1"/>
      <c r="M32" s="1"/>
      <c r="N32" s="1"/>
      <c r="O32" s="1"/>
    </row>
    <row r="33" spans="1:7" ht="21" customHeight="1">
      <c r="A33" s="101" t="s">
        <v>4</v>
      </c>
      <c r="B33" s="139" t="s">
        <v>5</v>
      </c>
      <c r="C33" s="139" t="s">
        <v>79</v>
      </c>
      <c r="D33" s="140" t="s">
        <v>80</v>
      </c>
      <c r="E33" s="139" t="s">
        <v>6</v>
      </c>
      <c r="F33" s="139" t="s">
        <v>7</v>
      </c>
      <c r="G33" s="16" t="s">
        <v>8</v>
      </c>
    </row>
    <row r="34" spans="1:1025" ht="21" customHeight="1">
      <c r="A34" s="107">
        <v>7.0</v>
      </c>
      <c r="B34" s="141" t="s">
        <v>20</v>
      </c>
      <c r="C34" s="129"/>
      <c r="D34" s="130"/>
      <c r="E34" s="136"/>
      <c r="F34" s="132"/>
      <c r="G34" s="25"/>
      <c r="H34" s="4"/>
      <c r="I34" s="4"/>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c r="AJY34" s="2"/>
      <c r="AJZ34" s="2"/>
      <c r="AKA34" s="2"/>
      <c r="AKB34" s="2"/>
      <c r="AKC34" s="2"/>
      <c r="AKD34" s="2"/>
      <c r="AKE34" s="2"/>
      <c r="AKF34" s="2"/>
      <c r="AKG34" s="2"/>
      <c r="AKH34" s="2"/>
      <c r="AKI34" s="2"/>
      <c r="AKJ34" s="2"/>
      <c r="AKK34" s="2"/>
      <c r="AKL34" s="2"/>
      <c r="AKM34" s="2"/>
      <c r="AKN34" s="2"/>
      <c r="AKO34" s="2"/>
      <c r="AKP34" s="2"/>
      <c r="AKQ34" s="2"/>
      <c r="AKR34" s="2"/>
      <c r="AKS34" s="2"/>
      <c r="AKT34" s="2"/>
      <c r="AKU34" s="2"/>
      <c r="AKV34" s="2"/>
      <c r="AKW34" s="2"/>
      <c r="AKX34" s="2"/>
      <c r="AKY34" s="2"/>
      <c r="AKZ34" s="2"/>
      <c r="ALA34" s="2"/>
      <c r="ALB34" s="2"/>
      <c r="ALC34" s="2"/>
      <c r="ALD34" s="2"/>
      <c r="ALE34" s="2"/>
      <c r="ALF34" s="2"/>
      <c r="ALG34" s="2"/>
      <c r="ALH34" s="2"/>
      <c r="ALI34" s="2"/>
      <c r="ALJ34" s="2"/>
      <c r="ALK34" s="2"/>
      <c r="ALL34" s="2"/>
      <c r="ALM34" s="2"/>
      <c r="ALN34" s="2"/>
      <c r="ALO34" s="2"/>
      <c r="ALP34" s="2"/>
      <c r="ALQ34" s="2"/>
      <c r="ALR34" s="2"/>
      <c r="ALS34" s="2"/>
      <c r="ALT34" s="2"/>
      <c r="ALU34" s="2"/>
      <c r="ALV34" s="2"/>
      <c r="ALW34" s="2"/>
      <c r="ALX34" s="2"/>
      <c r="ALY34" s="2"/>
      <c r="ALZ34" s="2"/>
      <c r="AMA34" s="2"/>
      <c r="AMB34" s="2"/>
      <c r="AMC34" s="2"/>
      <c r="AMD34" s="2"/>
      <c r="AME34" s="2"/>
      <c r="AMF34" s="2"/>
      <c r="AMG34" s="2"/>
      <c r="AMH34" s="2"/>
      <c r="AMI34" s="2"/>
      <c r="AMJ34" s="2"/>
      <c r="AMK34" s="2"/>
    </row>
    <row r="35" spans="1:1025" ht="21" customHeight="1">
      <c r="A35" s="107">
        <v>7.1</v>
      </c>
      <c r="B35" s="141" t="s">
        <v>21</v>
      </c>
      <c r="C35" s="129"/>
      <c r="D35" s="130"/>
      <c r="E35" s="136"/>
      <c r="F35" s="132"/>
      <c r="G35" s="25"/>
      <c r="H35" s="4"/>
      <c r="I35" s="4"/>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c r="AJY35" s="2"/>
      <c r="AJZ35" s="2"/>
      <c r="AKA35" s="2"/>
      <c r="AKB35" s="2"/>
      <c r="AKC35" s="2"/>
      <c r="AKD35" s="2"/>
      <c r="AKE35" s="2"/>
      <c r="AKF35" s="2"/>
      <c r="AKG35" s="2"/>
      <c r="AKH35" s="2"/>
      <c r="AKI35" s="2"/>
      <c r="AKJ35" s="2"/>
      <c r="AKK35" s="2"/>
      <c r="AKL35" s="2"/>
      <c r="AKM35" s="2"/>
      <c r="AKN35" s="2"/>
      <c r="AKO35" s="2"/>
      <c r="AKP35" s="2"/>
      <c r="AKQ35" s="2"/>
      <c r="AKR35" s="2"/>
      <c r="AKS35" s="2"/>
      <c r="AKT35" s="2"/>
      <c r="AKU35" s="2"/>
      <c r="AKV35" s="2"/>
      <c r="AKW35" s="2"/>
      <c r="AKX35" s="2"/>
      <c r="AKY35" s="2"/>
      <c r="AKZ35" s="2"/>
      <c r="ALA35" s="2"/>
      <c r="ALB35" s="2"/>
      <c r="ALC35" s="2"/>
      <c r="ALD35" s="2"/>
      <c r="ALE35" s="2"/>
      <c r="ALF35" s="2"/>
      <c r="ALG35" s="2"/>
      <c r="ALH35" s="2"/>
      <c r="ALI35" s="2"/>
      <c r="ALJ35" s="2"/>
      <c r="ALK35" s="2"/>
      <c r="ALL35" s="2"/>
      <c r="ALM35" s="2"/>
      <c r="ALN35" s="2"/>
      <c r="ALO35" s="2"/>
      <c r="ALP35" s="2"/>
      <c r="ALQ35" s="2"/>
      <c r="ALR35" s="2"/>
      <c r="ALS35" s="2"/>
      <c r="ALT35" s="2"/>
      <c r="ALU35" s="2"/>
      <c r="ALV35" s="2"/>
      <c r="ALW35" s="2"/>
      <c r="ALX35" s="2"/>
      <c r="ALY35" s="2"/>
      <c r="ALZ35" s="2"/>
      <c r="AMA35" s="2"/>
      <c r="AMB35" s="2"/>
      <c r="AMC35" s="2"/>
      <c r="AMD35" s="2"/>
      <c r="AME35" s="2"/>
      <c r="AMF35" s="2"/>
      <c r="AMG35" s="2"/>
      <c r="AMH35" s="2"/>
      <c r="AMI35" s="2"/>
      <c r="AMJ35" s="2"/>
      <c r="AMK35" s="2"/>
    </row>
    <row r="36" spans="1:1025" ht="28.3">
      <c r="A36" s="108" t="s">
        <v>208</v>
      </c>
      <c r="B36" s="142" t="s">
        <v>22</v>
      </c>
      <c r="C36" s="143" t="s">
        <v>11</v>
      </c>
      <c r="D36" s="130">
        <v>1.0</v>
      </c>
      <c r="E36" s="136"/>
      <c r="F36" s="132"/>
      <c r="G36" s="22" t="s">
        <v>12</v>
      </c>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c r="AJY36" s="2"/>
      <c r="AJZ36" s="2"/>
      <c r="AKA36" s="2"/>
      <c r="AKB36" s="2"/>
      <c r="AKC36" s="2"/>
      <c r="AKD36" s="2"/>
      <c r="AKE36" s="2"/>
      <c r="AKF36" s="2"/>
      <c r="AKG36" s="2"/>
      <c r="AKH36" s="2"/>
      <c r="AKI36" s="2"/>
      <c r="AKJ36" s="2"/>
      <c r="AKK36" s="2"/>
      <c r="AKL36" s="2"/>
      <c r="AKM36" s="2"/>
      <c r="AKN36" s="2"/>
      <c r="AKO36" s="2"/>
      <c r="AKP36" s="2"/>
      <c r="AKQ36" s="2"/>
      <c r="AKR36" s="2"/>
      <c r="AKS36" s="2"/>
      <c r="AKT36" s="2"/>
      <c r="AKU36" s="2"/>
      <c r="AKV36" s="2"/>
      <c r="AKW36" s="2"/>
      <c r="AKX36" s="2"/>
      <c r="AKY36" s="2"/>
      <c r="AKZ36" s="2"/>
      <c r="ALA36" s="2"/>
      <c r="ALB36" s="2"/>
      <c r="ALC36" s="2"/>
      <c r="ALD36" s="2"/>
      <c r="ALE36" s="2"/>
      <c r="ALF36" s="2"/>
      <c r="ALG36" s="2"/>
      <c r="ALH36" s="2"/>
      <c r="ALI36" s="2"/>
      <c r="ALJ36" s="2"/>
      <c r="ALK36" s="2"/>
      <c r="ALL36" s="2"/>
      <c r="ALM36" s="2"/>
      <c r="ALN36" s="2"/>
      <c r="ALO36" s="2"/>
      <c r="ALP36" s="2"/>
      <c r="ALQ36" s="2"/>
      <c r="ALR36" s="2"/>
      <c r="ALS36" s="2"/>
      <c r="ALT36" s="2"/>
      <c r="ALU36" s="2"/>
      <c r="ALV36" s="2"/>
      <c r="ALW36" s="2"/>
      <c r="ALX36" s="2"/>
      <c r="ALY36" s="2"/>
      <c r="ALZ36" s="2"/>
      <c r="AMA36" s="2"/>
      <c r="AMB36" s="2"/>
      <c r="AMC36" s="2"/>
      <c r="AMD36" s="2"/>
      <c r="AME36" s="2"/>
      <c r="AMF36" s="2"/>
      <c r="AMG36" s="2"/>
      <c r="AMH36" s="2"/>
      <c r="AMI36" s="2"/>
      <c r="AMJ36" s="2"/>
      <c r="AMK36" s="2"/>
    </row>
    <row r="37" spans="1:1025" ht="33.45">
      <c r="A37" s="108" t="s">
        <v>46</v>
      </c>
      <c r="B37" s="144" t="s">
        <v>23</v>
      </c>
      <c r="C37" s="143" t="s">
        <v>24</v>
      </c>
      <c r="D37" s="145">
        <v>42.0</v>
      </c>
      <c r="E37" s="146"/>
      <c r="F37" s="147"/>
      <c r="G37" s="96" t="s">
        <v>25</v>
      </c>
      <c r="K37" s="5"/>
      <c r="M37" s="5"/>
      <c r="O37" s="5"/>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c r="AJY37" s="2"/>
      <c r="AJZ37" s="2"/>
      <c r="AKA37" s="2"/>
      <c r="AKB37" s="2"/>
      <c r="AKC37" s="2"/>
      <c r="AKD37" s="2"/>
      <c r="AKE37" s="2"/>
      <c r="AKF37" s="2"/>
      <c r="AKG37" s="2"/>
      <c r="AKH37" s="2"/>
      <c r="AKI37" s="2"/>
      <c r="AKJ37" s="2"/>
      <c r="AKK37" s="2"/>
      <c r="AKL37" s="2"/>
      <c r="AKM37" s="2"/>
      <c r="AKN37" s="2"/>
      <c r="AKO37" s="2"/>
      <c r="AKP37" s="2"/>
      <c r="AKQ37" s="2"/>
      <c r="AKR37" s="2"/>
      <c r="AKS37" s="2"/>
      <c r="AKT37" s="2"/>
      <c r="AKU37" s="2"/>
      <c r="AKV37" s="2"/>
      <c r="AKW37" s="2"/>
      <c r="AKX37" s="2"/>
      <c r="AKY37" s="2"/>
      <c r="AKZ37" s="2"/>
      <c r="ALA37" s="2"/>
      <c r="ALB37" s="2"/>
      <c r="ALC37" s="2"/>
      <c r="ALD37" s="2"/>
      <c r="ALE37" s="2"/>
      <c r="ALF37" s="2"/>
      <c r="ALG37" s="2"/>
      <c r="ALH37" s="2"/>
      <c r="ALI37" s="2"/>
      <c r="ALJ37" s="2"/>
      <c r="ALK37" s="2"/>
      <c r="ALL37" s="2"/>
      <c r="ALM37" s="2"/>
      <c r="ALN37" s="2"/>
      <c r="ALO37" s="2"/>
      <c r="ALP37" s="2"/>
      <c r="ALQ37" s="2"/>
      <c r="ALR37" s="2"/>
      <c r="ALS37" s="2"/>
      <c r="ALT37" s="2"/>
      <c r="ALU37" s="2"/>
      <c r="ALV37" s="2"/>
      <c r="ALW37" s="2"/>
      <c r="ALX37" s="2"/>
      <c r="ALY37" s="2"/>
      <c r="ALZ37" s="2"/>
      <c r="AMA37" s="2"/>
      <c r="AMB37" s="2"/>
      <c r="AMC37" s="2"/>
      <c r="AMD37" s="2"/>
      <c r="AME37" s="2"/>
      <c r="AMF37" s="2"/>
      <c r="AMG37" s="2"/>
      <c r="AMH37" s="2"/>
      <c r="AMI37" s="2"/>
      <c r="AMJ37" s="2"/>
      <c r="AMK37" s="2"/>
    </row>
    <row r="38" spans="1:1025" ht="28.3">
      <c r="A38" s="109" t="s">
        <v>47</v>
      </c>
      <c r="B38" s="148" t="s">
        <v>26</v>
      </c>
      <c r="C38" s="149" t="s">
        <v>11</v>
      </c>
      <c r="D38" s="150">
        <v>1.0</v>
      </c>
      <c r="E38" s="151"/>
      <c r="F38" s="152"/>
      <c r="G38" s="30" t="s">
        <v>12</v>
      </c>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c r="AJY38" s="2"/>
      <c r="AJZ38" s="2"/>
      <c r="AKA38" s="2"/>
      <c r="AKB38" s="2"/>
      <c r="AKC38" s="2"/>
      <c r="AKD38" s="2"/>
      <c r="AKE38" s="2"/>
      <c r="AKF38" s="2"/>
      <c r="AKG38" s="2"/>
      <c r="AKH38" s="2"/>
      <c r="AKI38" s="2"/>
      <c r="AKJ38" s="2"/>
      <c r="AKK38" s="2"/>
      <c r="AKL38" s="2"/>
      <c r="AKM38" s="2"/>
      <c r="AKN38" s="2"/>
      <c r="AKO38" s="2"/>
      <c r="AKP38" s="2"/>
      <c r="AKQ38" s="2"/>
      <c r="AKR38" s="2"/>
      <c r="AKS38" s="2"/>
      <c r="AKT38" s="2"/>
      <c r="AKU38" s="2"/>
      <c r="AKV38" s="2"/>
      <c r="AKW38" s="2"/>
      <c r="AKX38" s="2"/>
      <c r="AKY38" s="2"/>
      <c r="AKZ38" s="2"/>
      <c r="ALA38" s="2"/>
      <c r="ALB38" s="2"/>
      <c r="ALC38" s="2"/>
      <c r="ALD38" s="2"/>
      <c r="ALE38" s="2"/>
      <c r="ALF38" s="2"/>
      <c r="ALG38" s="2"/>
      <c r="ALH38" s="2"/>
      <c r="ALI38" s="2"/>
      <c r="ALJ38" s="2"/>
      <c r="ALK38" s="2"/>
      <c r="ALL38" s="2"/>
      <c r="ALM38" s="2"/>
      <c r="ALN38" s="2"/>
      <c r="ALO38" s="2"/>
      <c r="ALP38" s="2"/>
      <c r="ALQ38" s="2"/>
      <c r="ALR38" s="2"/>
      <c r="ALS38" s="2"/>
      <c r="ALT38" s="2"/>
      <c r="ALU38" s="2"/>
      <c r="ALV38" s="2"/>
      <c r="ALW38" s="2"/>
      <c r="ALX38" s="2"/>
      <c r="ALY38" s="2"/>
      <c r="ALZ38" s="2"/>
      <c r="AMA38" s="2"/>
      <c r="AMB38" s="2"/>
      <c r="AMC38" s="2"/>
      <c r="AMD38" s="2"/>
      <c r="AME38" s="2"/>
      <c r="AMF38" s="2"/>
      <c r="AMG38" s="2"/>
      <c r="AMH38" s="2"/>
      <c r="AMI38" s="2"/>
      <c r="AMJ38" s="2"/>
      <c r="AMK38" s="2"/>
    </row>
    <row r="39" spans="1:1025" ht="21.75" customHeight="1">
      <c r="A39" s="109" t="s">
        <v>209</v>
      </c>
      <c r="B39" s="148" t="s">
        <v>28</v>
      </c>
      <c r="C39" s="149"/>
      <c r="D39" s="150"/>
      <c r="E39" s="151"/>
      <c r="F39" s="152"/>
      <c r="G39" s="30"/>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c r="AJY39" s="2"/>
      <c r="AJZ39" s="2"/>
      <c r="AKA39" s="2"/>
      <c r="AKB39" s="2"/>
      <c r="AKC39" s="2"/>
      <c r="AKD39" s="2"/>
      <c r="AKE39" s="2"/>
      <c r="AKF39" s="2"/>
      <c r="AKG39" s="2"/>
      <c r="AKH39" s="2"/>
      <c r="AKI39" s="2"/>
      <c r="AKJ39" s="2"/>
      <c r="AKK39" s="2"/>
      <c r="AKL39" s="2"/>
      <c r="AKM39" s="2"/>
      <c r="AKN39" s="2"/>
      <c r="AKO39" s="2"/>
      <c r="AKP39" s="2"/>
      <c r="AKQ39" s="2"/>
      <c r="AKR39" s="2"/>
      <c r="AKS39" s="2"/>
      <c r="AKT39" s="2"/>
      <c r="AKU39" s="2"/>
      <c r="AKV39" s="2"/>
      <c r="AKW39" s="2"/>
      <c r="AKX39" s="2"/>
      <c r="AKY39" s="2"/>
      <c r="AKZ39" s="2"/>
      <c r="ALA39" s="2"/>
      <c r="ALB39" s="2"/>
      <c r="ALC39" s="2"/>
      <c r="ALD39" s="2"/>
      <c r="ALE39" s="2"/>
      <c r="ALF39" s="2"/>
      <c r="ALG39" s="2"/>
      <c r="ALH39" s="2"/>
      <c r="ALI39" s="2"/>
      <c r="ALJ39" s="2"/>
      <c r="ALK39" s="2"/>
      <c r="ALL39" s="2"/>
      <c r="ALM39" s="2"/>
      <c r="ALN39" s="2"/>
      <c r="ALO39" s="2"/>
      <c r="ALP39" s="2"/>
      <c r="ALQ39" s="2"/>
      <c r="ALR39" s="2"/>
      <c r="ALS39" s="2"/>
      <c r="ALT39" s="2"/>
      <c r="ALU39" s="2"/>
      <c r="ALV39" s="2"/>
      <c r="ALW39" s="2"/>
      <c r="ALX39" s="2"/>
      <c r="ALY39" s="2"/>
      <c r="ALZ39" s="2"/>
      <c r="AMA39" s="2"/>
      <c r="AMB39" s="2"/>
      <c r="AMC39" s="2"/>
      <c r="AMD39" s="2"/>
      <c r="AME39" s="2"/>
      <c r="AMF39" s="2"/>
      <c r="AMG39" s="2"/>
      <c r="AMH39" s="2"/>
      <c r="AMI39" s="2"/>
      <c r="AMJ39" s="2"/>
      <c r="AMK39" s="2"/>
    </row>
    <row r="40" spans="1:1025" ht="22.3">
      <c r="A40" s="118" t="s">
        <v>210</v>
      </c>
      <c r="B40" s="153" t="s">
        <v>29</v>
      </c>
      <c r="C40" s="154" t="s">
        <v>11</v>
      </c>
      <c r="D40" s="155">
        <v>1.0</v>
      </c>
      <c r="E40" s="156"/>
      <c r="F40" s="157"/>
      <c r="G40" s="119" t="s">
        <v>12</v>
      </c>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c r="AJY40" s="2"/>
      <c r="AJZ40" s="2"/>
      <c r="AKA40" s="2"/>
      <c r="AKB40" s="2"/>
      <c r="AKC40" s="2"/>
      <c r="AKD40" s="2"/>
      <c r="AKE40" s="2"/>
      <c r="AKF40" s="2"/>
      <c r="AKG40" s="2"/>
      <c r="AKH40" s="2"/>
      <c r="AKI40" s="2"/>
      <c r="AKJ40" s="2"/>
      <c r="AKK40" s="2"/>
      <c r="AKL40" s="2"/>
      <c r="AKM40" s="2"/>
      <c r="AKN40" s="2"/>
      <c r="AKO40" s="2"/>
      <c r="AKP40" s="2"/>
      <c r="AKQ40" s="2"/>
      <c r="AKR40" s="2"/>
      <c r="AKS40" s="2"/>
      <c r="AKT40" s="2"/>
      <c r="AKU40" s="2"/>
      <c r="AKV40" s="2"/>
      <c r="AKW40" s="2"/>
      <c r="AKX40" s="2"/>
      <c r="AKY40" s="2"/>
      <c r="AKZ40" s="2"/>
      <c r="ALA40" s="2"/>
      <c r="ALB40" s="2"/>
      <c r="ALC40" s="2"/>
      <c r="ALD40" s="2"/>
      <c r="ALE40" s="2"/>
      <c r="ALF40" s="2"/>
      <c r="ALG40" s="2"/>
      <c r="ALH40" s="2"/>
      <c r="ALI40" s="2"/>
      <c r="ALJ40" s="2"/>
      <c r="ALK40" s="2"/>
      <c r="ALL40" s="2"/>
      <c r="ALM40" s="2"/>
      <c r="ALN40" s="2"/>
      <c r="ALO40" s="2"/>
      <c r="ALP40" s="2"/>
      <c r="ALQ40" s="2"/>
      <c r="ALR40" s="2"/>
      <c r="ALS40" s="2"/>
      <c r="ALT40" s="2"/>
      <c r="ALU40" s="2"/>
      <c r="ALV40" s="2"/>
      <c r="ALW40" s="2"/>
      <c r="ALX40" s="2"/>
      <c r="ALY40" s="2"/>
      <c r="ALZ40" s="2"/>
      <c r="AMA40" s="2"/>
      <c r="AMB40" s="2"/>
      <c r="AMC40" s="2"/>
      <c r="AMD40" s="2"/>
      <c r="AME40" s="2"/>
      <c r="AMF40" s="2"/>
      <c r="AMG40" s="2"/>
      <c r="AMH40" s="2"/>
      <c r="AMI40" s="2"/>
      <c r="AMJ40" s="2"/>
      <c r="AMK40" s="2"/>
    </row>
    <row r="41" spans="1:1025" ht="22.3">
      <c r="A41" s="108" t="s">
        <v>49</v>
      </c>
      <c r="B41" s="153" t="s">
        <v>30</v>
      </c>
      <c r="C41" s="143" t="s">
        <v>11</v>
      </c>
      <c r="D41" s="130">
        <v>1.0</v>
      </c>
      <c r="E41" s="136"/>
      <c r="F41" s="132"/>
      <c r="G41" s="22" t="s">
        <v>12</v>
      </c>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c r="AJY41" s="2"/>
      <c r="AJZ41" s="2"/>
      <c r="AKA41" s="2"/>
      <c r="AKB41" s="2"/>
      <c r="AKC41" s="2"/>
      <c r="AKD41" s="2"/>
      <c r="AKE41" s="2"/>
      <c r="AKF41" s="2"/>
      <c r="AKG41" s="2"/>
      <c r="AKH41" s="2"/>
      <c r="AKI41" s="2"/>
      <c r="AKJ41" s="2"/>
      <c r="AKK41" s="2"/>
      <c r="AKL41" s="2"/>
      <c r="AKM41" s="2"/>
      <c r="AKN41" s="2"/>
      <c r="AKO41" s="2"/>
      <c r="AKP41" s="2"/>
      <c r="AKQ41" s="2"/>
      <c r="AKR41" s="2"/>
      <c r="AKS41" s="2"/>
      <c r="AKT41" s="2"/>
      <c r="AKU41" s="2"/>
      <c r="AKV41" s="2"/>
      <c r="AKW41" s="2"/>
      <c r="AKX41" s="2"/>
      <c r="AKY41" s="2"/>
      <c r="AKZ41" s="2"/>
      <c r="ALA41" s="2"/>
      <c r="ALB41" s="2"/>
      <c r="ALC41" s="2"/>
      <c r="ALD41" s="2"/>
      <c r="ALE41" s="2"/>
      <c r="ALF41" s="2"/>
      <c r="ALG41" s="2"/>
      <c r="ALH41" s="2"/>
      <c r="ALI41" s="2"/>
      <c r="ALJ41" s="2"/>
      <c r="ALK41" s="2"/>
      <c r="ALL41" s="2"/>
      <c r="ALM41" s="2"/>
      <c r="ALN41" s="2"/>
      <c r="ALO41" s="2"/>
      <c r="ALP41" s="2"/>
      <c r="ALQ41" s="2"/>
      <c r="ALR41" s="2"/>
      <c r="ALS41" s="2"/>
      <c r="ALT41" s="2"/>
      <c r="ALU41" s="2"/>
      <c r="ALV41" s="2"/>
      <c r="ALW41" s="2"/>
      <c r="ALX41" s="2"/>
      <c r="ALY41" s="2"/>
      <c r="ALZ41" s="2"/>
      <c r="AMA41" s="2"/>
      <c r="AMB41" s="2"/>
      <c r="AMC41" s="2"/>
      <c r="AMD41" s="2"/>
      <c r="AME41" s="2"/>
      <c r="AMF41" s="2"/>
      <c r="AMG41" s="2"/>
      <c r="AMH41" s="2"/>
      <c r="AMI41" s="2"/>
      <c r="AMJ41" s="2"/>
      <c r="AMK41" s="2"/>
    </row>
    <row r="42" spans="1:1025" ht="22.3">
      <c r="A42" s="108" t="s">
        <v>211</v>
      </c>
      <c r="B42" s="158" t="s">
        <v>32</v>
      </c>
      <c r="C42" s="143" t="s">
        <v>11</v>
      </c>
      <c r="D42" s="145">
        <v>1.0</v>
      </c>
      <c r="E42" s="146"/>
      <c r="F42" s="147"/>
      <c r="G42" s="96" t="s">
        <v>12</v>
      </c>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c r="AJY42" s="2"/>
      <c r="AJZ42" s="2"/>
      <c r="AKA42" s="2"/>
      <c r="AKB42" s="2"/>
      <c r="AKC42" s="2"/>
      <c r="AKD42" s="2"/>
      <c r="AKE42" s="2"/>
      <c r="AKF42" s="2"/>
      <c r="AKG42" s="2"/>
      <c r="AKH42" s="2"/>
      <c r="AKI42" s="2"/>
      <c r="AKJ42" s="2"/>
      <c r="AKK42" s="2"/>
      <c r="AKL42" s="2"/>
      <c r="AKM42" s="2"/>
      <c r="AKN42" s="2"/>
      <c r="AKO42" s="2"/>
      <c r="AKP42" s="2"/>
      <c r="AKQ42" s="2"/>
      <c r="AKR42" s="2"/>
      <c r="AKS42" s="2"/>
      <c r="AKT42" s="2"/>
      <c r="AKU42" s="2"/>
      <c r="AKV42" s="2"/>
      <c r="AKW42" s="2"/>
      <c r="AKX42" s="2"/>
      <c r="AKY42" s="2"/>
      <c r="AKZ42" s="2"/>
      <c r="ALA42" s="2"/>
      <c r="ALB42" s="2"/>
      <c r="ALC42" s="2"/>
      <c r="ALD42" s="2"/>
      <c r="ALE42" s="2"/>
      <c r="ALF42" s="2"/>
      <c r="ALG42" s="2"/>
      <c r="ALH42" s="2"/>
      <c r="ALI42" s="2"/>
      <c r="ALJ42" s="2"/>
      <c r="ALK42" s="2"/>
      <c r="ALL42" s="2"/>
      <c r="ALM42" s="2"/>
      <c r="ALN42" s="2"/>
      <c r="ALO42" s="2"/>
      <c r="ALP42" s="2"/>
      <c r="ALQ42" s="2"/>
      <c r="ALR42" s="2"/>
      <c r="ALS42" s="2"/>
      <c r="ALT42" s="2"/>
      <c r="ALU42" s="2"/>
      <c r="ALV42" s="2"/>
      <c r="ALW42" s="2"/>
      <c r="ALX42" s="2"/>
      <c r="ALY42" s="2"/>
      <c r="ALZ42" s="2"/>
      <c r="AMA42" s="2"/>
      <c r="AMB42" s="2"/>
      <c r="AMC42" s="2"/>
      <c r="AMD42" s="2"/>
      <c r="AME42" s="2"/>
      <c r="AMF42" s="2"/>
      <c r="AMG42" s="2"/>
      <c r="AMH42" s="2"/>
      <c r="AMI42" s="2"/>
      <c r="AMJ42" s="2"/>
      <c r="AMK42" s="2"/>
    </row>
    <row r="43" spans="1:1025" ht="22.3">
      <c r="A43" s="109" t="s">
        <v>51</v>
      </c>
      <c r="B43" s="148" t="s">
        <v>34</v>
      </c>
      <c r="C43" s="149" t="s">
        <v>272</v>
      </c>
      <c r="D43" s="150">
        <v>1.0</v>
      </c>
      <c r="E43" s="151"/>
      <c r="F43" s="152"/>
      <c r="G43" s="30" t="s">
        <v>274</v>
      </c>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c r="AJY43" s="2"/>
      <c r="AJZ43" s="2"/>
      <c r="AKA43" s="2"/>
      <c r="AKB43" s="2"/>
      <c r="AKC43" s="2"/>
      <c r="AKD43" s="2"/>
      <c r="AKE43" s="2"/>
      <c r="AKF43" s="2"/>
      <c r="AKG43" s="2"/>
      <c r="AKH43" s="2"/>
      <c r="AKI43" s="2"/>
      <c r="AKJ43" s="2"/>
      <c r="AKK43" s="2"/>
      <c r="AKL43" s="2"/>
      <c r="AKM43" s="2"/>
      <c r="AKN43" s="2"/>
      <c r="AKO43" s="2"/>
      <c r="AKP43" s="2"/>
      <c r="AKQ43" s="2"/>
      <c r="AKR43" s="2"/>
      <c r="AKS43" s="2"/>
      <c r="AKT43" s="2"/>
      <c r="AKU43" s="2"/>
      <c r="AKV43" s="2"/>
      <c r="AKW43" s="2"/>
      <c r="AKX43" s="2"/>
      <c r="AKY43" s="2"/>
      <c r="AKZ43" s="2"/>
      <c r="ALA43" s="2"/>
      <c r="ALB43" s="2"/>
      <c r="ALC43" s="2"/>
      <c r="ALD43" s="2"/>
      <c r="ALE43" s="2"/>
      <c r="ALF43" s="2"/>
      <c r="ALG43" s="2"/>
      <c r="ALH43" s="2"/>
      <c r="ALI43" s="2"/>
      <c r="ALJ43" s="2"/>
      <c r="ALK43" s="2"/>
      <c r="ALL43" s="2"/>
      <c r="ALM43" s="2"/>
      <c r="ALN43" s="2"/>
      <c r="ALO43" s="2"/>
      <c r="ALP43" s="2"/>
      <c r="ALQ43" s="2"/>
      <c r="ALR43" s="2"/>
      <c r="ALS43" s="2"/>
      <c r="ALT43" s="2"/>
      <c r="ALU43" s="2"/>
      <c r="ALV43" s="2"/>
      <c r="ALW43" s="2"/>
      <c r="ALX43" s="2"/>
      <c r="ALY43" s="2"/>
      <c r="ALZ43" s="2"/>
      <c r="AMA43" s="2"/>
      <c r="AMB43" s="2"/>
      <c r="AMC43" s="2"/>
      <c r="AMD43" s="2"/>
      <c r="AME43" s="2"/>
      <c r="AMF43" s="2"/>
      <c r="AMG43" s="2"/>
      <c r="AMH43" s="2"/>
      <c r="AMI43" s="2"/>
      <c r="AMJ43" s="2"/>
      <c r="AMK43" s="2"/>
    </row>
    <row r="44" spans="1:1025" ht="33.45">
      <c r="A44" s="109" t="s">
        <v>52</v>
      </c>
      <c r="B44" s="148" t="s">
        <v>36</v>
      </c>
      <c r="C44" s="159" t="s">
        <v>35</v>
      </c>
      <c r="D44" s="150">
        <v>6.0</v>
      </c>
      <c r="E44" s="151"/>
      <c r="F44" s="152"/>
      <c r="G44" s="30" t="s">
        <v>25</v>
      </c>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c r="AJY44" s="2"/>
      <c r="AJZ44" s="2"/>
      <c r="AKA44" s="2"/>
      <c r="AKB44" s="2"/>
      <c r="AKC44" s="2"/>
      <c r="AKD44" s="2"/>
      <c r="AKE44" s="2"/>
      <c r="AKF44" s="2"/>
      <c r="AKG44" s="2"/>
      <c r="AKH44" s="2"/>
      <c r="AKI44" s="2"/>
      <c r="AKJ44" s="2"/>
      <c r="AKK44" s="2"/>
      <c r="AKL44" s="2"/>
      <c r="AKM44" s="2"/>
      <c r="AKN44" s="2"/>
      <c r="AKO44" s="2"/>
      <c r="AKP44" s="2"/>
      <c r="AKQ44" s="2"/>
      <c r="AKR44" s="2"/>
      <c r="AKS44" s="2"/>
      <c r="AKT44" s="2"/>
      <c r="AKU44" s="2"/>
      <c r="AKV44" s="2"/>
      <c r="AKW44" s="2"/>
      <c r="AKX44" s="2"/>
      <c r="AKY44" s="2"/>
      <c r="AKZ44" s="2"/>
      <c r="ALA44" s="2"/>
      <c r="ALB44" s="2"/>
      <c r="ALC44" s="2"/>
      <c r="ALD44" s="2"/>
      <c r="ALE44" s="2"/>
      <c r="ALF44" s="2"/>
      <c r="ALG44" s="2"/>
      <c r="ALH44" s="2"/>
      <c r="ALI44" s="2"/>
      <c r="ALJ44" s="2"/>
      <c r="ALK44" s="2"/>
      <c r="ALL44" s="2"/>
      <c r="ALM44" s="2"/>
      <c r="ALN44" s="2"/>
      <c r="ALO44" s="2"/>
      <c r="ALP44" s="2"/>
      <c r="ALQ44" s="2"/>
      <c r="ALR44" s="2"/>
      <c r="ALS44" s="2"/>
      <c r="ALT44" s="2"/>
      <c r="ALU44" s="2"/>
      <c r="ALV44" s="2"/>
      <c r="ALW44" s="2"/>
      <c r="ALX44" s="2"/>
      <c r="ALY44" s="2"/>
      <c r="ALZ44" s="2"/>
      <c r="AMA44" s="2"/>
      <c r="AMB44" s="2"/>
      <c r="AMC44" s="2"/>
      <c r="AMD44" s="2"/>
      <c r="AME44" s="2"/>
      <c r="AMF44" s="2"/>
      <c r="AMG44" s="2"/>
      <c r="AMH44" s="2"/>
      <c r="AMI44" s="2"/>
      <c r="AMJ44" s="2"/>
      <c r="AMK44" s="2"/>
    </row>
    <row r="45" spans="1:1025" ht="33.45">
      <c r="A45" s="118" t="s">
        <v>212</v>
      </c>
      <c r="B45" s="142" t="s">
        <v>255</v>
      </c>
      <c r="C45" s="160" t="s">
        <v>35</v>
      </c>
      <c r="D45" s="155">
        <v>3.0</v>
      </c>
      <c r="E45" s="156"/>
      <c r="F45" s="157"/>
      <c r="G45" s="119" t="s">
        <v>25</v>
      </c>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c r="AJY45" s="2"/>
      <c r="AJZ45" s="2"/>
      <c r="AKA45" s="2"/>
      <c r="AKB45" s="2"/>
      <c r="AKC45" s="2"/>
      <c r="AKD45" s="2"/>
      <c r="AKE45" s="2"/>
      <c r="AKF45" s="2"/>
      <c r="AKG45" s="2"/>
      <c r="AKH45" s="2"/>
      <c r="AKI45" s="2"/>
      <c r="AKJ45" s="2"/>
      <c r="AKK45" s="2"/>
      <c r="AKL45" s="2"/>
      <c r="AKM45" s="2"/>
      <c r="AKN45" s="2"/>
      <c r="AKO45" s="2"/>
      <c r="AKP45" s="2"/>
      <c r="AKQ45" s="2"/>
      <c r="AKR45" s="2"/>
      <c r="AKS45" s="2"/>
      <c r="AKT45" s="2"/>
      <c r="AKU45" s="2"/>
      <c r="AKV45" s="2"/>
      <c r="AKW45" s="2"/>
      <c r="AKX45" s="2"/>
      <c r="AKY45" s="2"/>
      <c r="AKZ45" s="2"/>
      <c r="ALA45" s="2"/>
      <c r="ALB45" s="2"/>
      <c r="ALC45" s="2"/>
      <c r="ALD45" s="2"/>
      <c r="ALE45" s="2"/>
      <c r="ALF45" s="2"/>
      <c r="ALG45" s="2"/>
      <c r="ALH45" s="2"/>
      <c r="ALI45" s="2"/>
      <c r="ALJ45" s="2"/>
      <c r="ALK45" s="2"/>
      <c r="ALL45" s="2"/>
      <c r="ALM45" s="2"/>
      <c r="ALN45" s="2"/>
      <c r="ALO45" s="2"/>
      <c r="ALP45" s="2"/>
      <c r="ALQ45" s="2"/>
      <c r="ALR45" s="2"/>
      <c r="ALS45" s="2"/>
      <c r="ALT45" s="2"/>
      <c r="ALU45" s="2"/>
      <c r="ALV45" s="2"/>
      <c r="ALW45" s="2"/>
      <c r="ALX45" s="2"/>
      <c r="ALY45" s="2"/>
      <c r="ALZ45" s="2"/>
      <c r="AMA45" s="2"/>
      <c r="AMB45" s="2"/>
      <c r="AMC45" s="2"/>
      <c r="AMD45" s="2"/>
      <c r="AME45" s="2"/>
      <c r="AMF45" s="2"/>
      <c r="AMG45" s="2"/>
      <c r="AMH45" s="2"/>
      <c r="AMI45" s="2"/>
      <c r="AMJ45" s="2"/>
      <c r="AMK45" s="2"/>
    </row>
    <row r="46" spans="1:1025" ht="33.45">
      <c r="A46" s="108" t="s">
        <v>213</v>
      </c>
      <c r="B46" s="142" t="s">
        <v>37</v>
      </c>
      <c r="C46" s="129" t="s">
        <v>35</v>
      </c>
      <c r="D46" s="130">
        <v>6.0</v>
      </c>
      <c r="E46" s="136"/>
      <c r="F46" s="132"/>
      <c r="G46" s="22" t="s">
        <v>248</v>
      </c>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c r="AJY46" s="2"/>
      <c r="AJZ46" s="2"/>
      <c r="AKA46" s="2"/>
      <c r="AKB46" s="2"/>
      <c r="AKC46" s="2"/>
      <c r="AKD46" s="2"/>
      <c r="AKE46" s="2"/>
      <c r="AKF46" s="2"/>
      <c r="AKG46" s="2"/>
      <c r="AKH46" s="2"/>
      <c r="AKI46" s="2"/>
      <c r="AKJ46" s="2"/>
      <c r="AKK46" s="2"/>
      <c r="AKL46" s="2"/>
      <c r="AKM46" s="2"/>
      <c r="AKN46" s="2"/>
      <c r="AKO46" s="2"/>
      <c r="AKP46" s="2"/>
      <c r="AKQ46" s="2"/>
      <c r="AKR46" s="2"/>
      <c r="AKS46" s="2"/>
      <c r="AKT46" s="2"/>
      <c r="AKU46" s="2"/>
      <c r="AKV46" s="2"/>
      <c r="AKW46" s="2"/>
      <c r="AKX46" s="2"/>
      <c r="AKY46" s="2"/>
      <c r="AKZ46" s="2"/>
      <c r="ALA46" s="2"/>
      <c r="ALB46" s="2"/>
      <c r="ALC46" s="2"/>
      <c r="ALD46" s="2"/>
      <c r="ALE46" s="2"/>
      <c r="ALF46" s="2"/>
      <c r="ALG46" s="2"/>
      <c r="ALH46" s="2"/>
      <c r="ALI46" s="2"/>
      <c r="ALJ46" s="2"/>
      <c r="ALK46" s="2"/>
      <c r="ALL46" s="2"/>
      <c r="ALM46" s="2"/>
      <c r="ALN46" s="2"/>
      <c r="ALO46" s="2"/>
      <c r="ALP46" s="2"/>
      <c r="ALQ46" s="2"/>
      <c r="ALR46" s="2"/>
      <c r="ALS46" s="2"/>
      <c r="ALT46" s="2"/>
      <c r="ALU46" s="2"/>
      <c r="ALV46" s="2"/>
      <c r="ALW46" s="2"/>
      <c r="ALX46" s="2"/>
      <c r="ALY46" s="2"/>
      <c r="ALZ46" s="2"/>
      <c r="AMA46" s="2"/>
      <c r="AMB46" s="2"/>
      <c r="AMC46" s="2"/>
      <c r="AMD46" s="2"/>
      <c r="AME46" s="2"/>
      <c r="AMF46" s="2"/>
      <c r="AMG46" s="2"/>
      <c r="AMH46" s="2"/>
      <c r="AMI46" s="2"/>
      <c r="AMJ46" s="2"/>
      <c r="AMK46" s="2"/>
    </row>
    <row r="47" spans="1:1025" ht="21" customHeight="1">
      <c r="A47" s="108" t="s">
        <v>214</v>
      </c>
      <c r="B47" s="142" t="s">
        <v>38</v>
      </c>
      <c r="C47" s="143" t="s">
        <v>39</v>
      </c>
      <c r="D47" s="130">
        <v>1.0</v>
      </c>
      <c r="E47" s="136"/>
      <c r="F47" s="132"/>
      <c r="G47" s="22" t="s">
        <v>40</v>
      </c>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c r="AJY47" s="2"/>
      <c r="AJZ47" s="2"/>
      <c r="AKA47" s="2"/>
      <c r="AKB47" s="2"/>
      <c r="AKC47" s="2"/>
      <c r="AKD47" s="2"/>
      <c r="AKE47" s="2"/>
      <c r="AKF47" s="2"/>
      <c r="AKG47" s="2"/>
      <c r="AKH47" s="2"/>
      <c r="AKI47" s="2"/>
      <c r="AKJ47" s="2"/>
      <c r="AKK47" s="2"/>
      <c r="AKL47" s="2"/>
      <c r="AKM47" s="2"/>
      <c r="AKN47" s="2"/>
      <c r="AKO47" s="2"/>
      <c r="AKP47" s="2"/>
      <c r="AKQ47" s="2"/>
      <c r="AKR47" s="2"/>
      <c r="AKS47" s="2"/>
      <c r="AKT47" s="2"/>
      <c r="AKU47" s="2"/>
      <c r="AKV47" s="2"/>
      <c r="AKW47" s="2"/>
      <c r="AKX47" s="2"/>
      <c r="AKY47" s="2"/>
      <c r="AKZ47" s="2"/>
      <c r="ALA47" s="2"/>
      <c r="ALB47" s="2"/>
      <c r="ALC47" s="2"/>
      <c r="ALD47" s="2"/>
      <c r="ALE47" s="2"/>
      <c r="ALF47" s="2"/>
      <c r="ALG47" s="2"/>
      <c r="ALH47" s="2"/>
      <c r="ALI47" s="2"/>
      <c r="ALJ47" s="2"/>
      <c r="ALK47" s="2"/>
      <c r="ALL47" s="2"/>
      <c r="ALM47" s="2"/>
      <c r="ALN47" s="2"/>
      <c r="ALO47" s="2"/>
      <c r="ALP47" s="2"/>
      <c r="ALQ47" s="2"/>
      <c r="ALR47" s="2"/>
      <c r="ALS47" s="2"/>
      <c r="ALT47" s="2"/>
      <c r="ALU47" s="2"/>
      <c r="ALV47" s="2"/>
      <c r="ALW47" s="2"/>
      <c r="ALX47" s="2"/>
      <c r="ALY47" s="2"/>
      <c r="ALZ47" s="2"/>
      <c r="AMA47" s="2"/>
      <c r="AMB47" s="2"/>
      <c r="AMC47" s="2"/>
      <c r="AMD47" s="2"/>
      <c r="AME47" s="2"/>
      <c r="AMF47" s="2"/>
      <c r="AMG47" s="2"/>
      <c r="AMH47" s="2"/>
      <c r="AMI47" s="2"/>
      <c r="AMJ47" s="2"/>
      <c r="AMK47" s="2"/>
    </row>
    <row r="48" spans="1:1025" ht="22.3">
      <c r="A48" s="108" t="s">
        <v>215</v>
      </c>
      <c r="B48" s="142" t="s">
        <v>41</v>
      </c>
      <c r="C48" s="143" t="s">
        <v>11</v>
      </c>
      <c r="D48" s="130">
        <v>1.0</v>
      </c>
      <c r="E48" s="136"/>
      <c r="F48" s="132"/>
      <c r="G48" s="22" t="s">
        <v>245</v>
      </c>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c r="AJY48" s="2"/>
      <c r="AJZ48" s="2"/>
      <c r="AKA48" s="2"/>
      <c r="AKB48" s="2"/>
      <c r="AKC48" s="2"/>
      <c r="AKD48" s="2"/>
      <c r="AKE48" s="2"/>
      <c r="AKF48" s="2"/>
      <c r="AKG48" s="2"/>
      <c r="AKH48" s="2"/>
      <c r="AKI48" s="2"/>
      <c r="AKJ48" s="2"/>
      <c r="AKK48" s="2"/>
      <c r="AKL48" s="2"/>
      <c r="AKM48" s="2"/>
      <c r="AKN48" s="2"/>
      <c r="AKO48" s="2"/>
      <c r="AKP48" s="2"/>
      <c r="AKQ48" s="2"/>
      <c r="AKR48" s="2"/>
      <c r="AKS48" s="2"/>
      <c r="AKT48" s="2"/>
      <c r="AKU48" s="2"/>
      <c r="AKV48" s="2"/>
      <c r="AKW48" s="2"/>
      <c r="AKX48" s="2"/>
      <c r="AKY48" s="2"/>
      <c r="AKZ48" s="2"/>
      <c r="ALA48" s="2"/>
      <c r="ALB48" s="2"/>
      <c r="ALC48" s="2"/>
      <c r="ALD48" s="2"/>
      <c r="ALE48" s="2"/>
      <c r="ALF48" s="2"/>
      <c r="ALG48" s="2"/>
      <c r="ALH48" s="2"/>
      <c r="ALI48" s="2"/>
      <c r="ALJ48" s="2"/>
      <c r="ALK48" s="2"/>
      <c r="ALL48" s="2"/>
      <c r="ALM48" s="2"/>
      <c r="ALN48" s="2"/>
      <c r="ALO48" s="2"/>
      <c r="ALP48" s="2"/>
      <c r="ALQ48" s="2"/>
      <c r="ALR48" s="2"/>
      <c r="ALS48" s="2"/>
      <c r="ALT48" s="2"/>
      <c r="ALU48" s="2"/>
      <c r="ALV48" s="2"/>
      <c r="ALW48" s="2"/>
      <c r="ALX48" s="2"/>
      <c r="ALY48" s="2"/>
      <c r="ALZ48" s="2"/>
      <c r="AMA48" s="2"/>
      <c r="AMB48" s="2"/>
      <c r="AMC48" s="2"/>
      <c r="AMD48" s="2"/>
      <c r="AME48" s="2"/>
      <c r="AMF48" s="2"/>
      <c r="AMG48" s="2"/>
      <c r="AMH48" s="2"/>
      <c r="AMI48" s="2"/>
      <c r="AMJ48" s="2"/>
      <c r="AMK48" s="2"/>
    </row>
    <row r="49" spans="1:1025" ht="33.45">
      <c r="A49" s="108" t="s">
        <v>246</v>
      </c>
      <c r="B49" s="142" t="s">
        <v>249</v>
      </c>
      <c r="C49" s="129" t="s">
        <v>24</v>
      </c>
      <c r="D49" s="130">
        <v>42.0</v>
      </c>
      <c r="E49" s="136"/>
      <c r="F49" s="132"/>
      <c r="G49" s="22" t="s">
        <v>25</v>
      </c>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c r="AJY49" s="2"/>
      <c r="AJZ49" s="2"/>
      <c r="AKA49" s="2"/>
      <c r="AKB49" s="2"/>
      <c r="AKC49" s="2"/>
      <c r="AKD49" s="2"/>
      <c r="AKE49" s="2"/>
      <c r="AKF49" s="2"/>
      <c r="AKG49" s="2"/>
      <c r="AKH49" s="2"/>
      <c r="AKI49" s="2"/>
      <c r="AKJ49" s="2"/>
      <c r="AKK49" s="2"/>
      <c r="AKL49" s="2"/>
      <c r="AKM49" s="2"/>
      <c r="AKN49" s="2"/>
      <c r="AKO49" s="2"/>
      <c r="AKP49" s="2"/>
      <c r="AKQ49" s="2"/>
      <c r="AKR49" s="2"/>
      <c r="AKS49" s="2"/>
      <c r="AKT49" s="2"/>
      <c r="AKU49" s="2"/>
      <c r="AKV49" s="2"/>
      <c r="AKW49" s="2"/>
      <c r="AKX49" s="2"/>
      <c r="AKY49" s="2"/>
      <c r="AKZ49" s="2"/>
      <c r="ALA49" s="2"/>
      <c r="ALB49" s="2"/>
      <c r="ALC49" s="2"/>
      <c r="ALD49" s="2"/>
      <c r="ALE49" s="2"/>
      <c r="ALF49" s="2"/>
      <c r="ALG49" s="2"/>
      <c r="ALH49" s="2"/>
      <c r="ALI49" s="2"/>
      <c r="ALJ49" s="2"/>
      <c r="ALK49" s="2"/>
      <c r="ALL49" s="2"/>
      <c r="ALM49" s="2"/>
      <c r="ALN49" s="2"/>
      <c r="ALO49" s="2"/>
      <c r="ALP49" s="2"/>
      <c r="ALQ49" s="2"/>
      <c r="ALR49" s="2"/>
      <c r="ALS49" s="2"/>
      <c r="ALT49" s="2"/>
      <c r="ALU49" s="2"/>
      <c r="ALV49" s="2"/>
      <c r="ALW49" s="2"/>
      <c r="ALX49" s="2"/>
      <c r="ALY49" s="2"/>
      <c r="ALZ49" s="2"/>
      <c r="AMA49" s="2"/>
      <c r="AMB49" s="2"/>
      <c r="AMC49" s="2"/>
      <c r="AMD49" s="2"/>
      <c r="AME49" s="2"/>
      <c r="AMF49" s="2"/>
      <c r="AMG49" s="2"/>
      <c r="AMH49" s="2"/>
      <c r="AMI49" s="2"/>
      <c r="AMJ49" s="2"/>
      <c r="AMK49" s="2"/>
    </row>
    <row r="50" spans="1:1025" ht="27.75" customHeight="1">
      <c r="A50" s="108" t="s">
        <v>247</v>
      </c>
      <c r="B50" s="142" t="s">
        <v>256</v>
      </c>
      <c r="C50" s="143" t="s">
        <v>11</v>
      </c>
      <c r="D50" s="130">
        <v>1.0</v>
      </c>
      <c r="E50" s="136"/>
      <c r="F50" s="132"/>
      <c r="G50" s="22" t="s">
        <v>245</v>
      </c>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c r="AJY50" s="2"/>
      <c r="AJZ50" s="2"/>
      <c r="AKA50" s="2"/>
      <c r="AKB50" s="2"/>
      <c r="AKC50" s="2"/>
      <c r="AKD50" s="2"/>
      <c r="AKE50" s="2"/>
      <c r="AKF50" s="2"/>
      <c r="AKG50" s="2"/>
      <c r="AKH50" s="2"/>
      <c r="AKI50" s="2"/>
      <c r="AKJ50" s="2"/>
      <c r="AKK50" s="2"/>
      <c r="AKL50" s="2"/>
      <c r="AKM50" s="2"/>
      <c r="AKN50" s="2"/>
      <c r="AKO50" s="2"/>
      <c r="AKP50" s="2"/>
      <c r="AKQ50" s="2"/>
      <c r="AKR50" s="2"/>
      <c r="AKS50" s="2"/>
      <c r="AKT50" s="2"/>
      <c r="AKU50" s="2"/>
      <c r="AKV50" s="2"/>
      <c r="AKW50" s="2"/>
      <c r="AKX50" s="2"/>
      <c r="AKY50" s="2"/>
      <c r="AKZ50" s="2"/>
      <c r="ALA50" s="2"/>
      <c r="ALB50" s="2"/>
      <c r="ALC50" s="2"/>
      <c r="ALD50" s="2"/>
      <c r="ALE50" s="2"/>
      <c r="ALF50" s="2"/>
      <c r="ALG50" s="2"/>
      <c r="ALH50" s="2"/>
      <c r="ALI50" s="2"/>
      <c r="ALJ50" s="2"/>
      <c r="ALK50" s="2"/>
      <c r="ALL50" s="2"/>
      <c r="ALM50" s="2"/>
      <c r="ALN50" s="2"/>
      <c r="ALO50" s="2"/>
      <c r="ALP50" s="2"/>
      <c r="ALQ50" s="2"/>
      <c r="ALR50" s="2"/>
      <c r="ALS50" s="2"/>
      <c r="ALT50" s="2"/>
      <c r="ALU50" s="2"/>
      <c r="ALV50" s="2"/>
      <c r="ALW50" s="2"/>
      <c r="ALX50" s="2"/>
      <c r="ALY50" s="2"/>
      <c r="ALZ50" s="2"/>
      <c r="AMA50" s="2"/>
      <c r="AMB50" s="2"/>
      <c r="AMC50" s="2"/>
      <c r="AMD50" s="2"/>
      <c r="AME50" s="2"/>
      <c r="AMF50" s="2"/>
      <c r="AMG50" s="2"/>
      <c r="AMH50" s="2"/>
      <c r="AMI50" s="2"/>
      <c r="AMJ50" s="2"/>
      <c r="AMK50" s="2"/>
    </row>
    <row r="51" spans="1:1025" ht="22.95" customHeight="1">
      <c r="A51" s="102"/>
      <c r="B51" s="161" t="s">
        <v>238</v>
      </c>
      <c r="C51" s="125"/>
      <c r="D51" s="125"/>
      <c r="E51" s="126"/>
      <c r="F51" s="127"/>
      <c r="G51" s="26"/>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c r="AJY51" s="2"/>
      <c r="AJZ51" s="2"/>
      <c r="AKA51" s="2"/>
      <c r="AKB51" s="2"/>
      <c r="AKC51" s="2"/>
      <c r="AKD51" s="2"/>
      <c r="AKE51" s="2"/>
      <c r="AKF51" s="2"/>
      <c r="AKG51" s="2"/>
      <c r="AKH51" s="2"/>
      <c r="AKI51" s="2"/>
      <c r="AKJ51" s="2"/>
      <c r="AKK51" s="2"/>
      <c r="AKL51" s="2"/>
      <c r="AKM51" s="2"/>
      <c r="AKN51" s="2"/>
      <c r="AKO51" s="2"/>
      <c r="AKP51" s="2"/>
      <c r="AKQ51" s="2"/>
      <c r="AKR51" s="2"/>
      <c r="AKS51" s="2"/>
      <c r="AKT51" s="2"/>
      <c r="AKU51" s="2"/>
      <c r="AKV51" s="2"/>
      <c r="AKW51" s="2"/>
      <c r="AKX51" s="2"/>
      <c r="AKY51" s="2"/>
      <c r="AKZ51" s="2"/>
      <c r="ALA51" s="2"/>
      <c r="ALB51" s="2"/>
      <c r="ALC51" s="2"/>
      <c r="ALD51" s="2"/>
      <c r="ALE51" s="2"/>
      <c r="ALF51" s="2"/>
      <c r="ALG51" s="2"/>
      <c r="ALH51" s="2"/>
      <c r="ALI51" s="2"/>
      <c r="ALJ51" s="2"/>
      <c r="ALK51" s="2"/>
      <c r="ALL51" s="2"/>
      <c r="ALM51" s="2"/>
      <c r="ALN51" s="2"/>
      <c r="ALO51" s="2"/>
      <c r="ALP51" s="2"/>
      <c r="ALQ51" s="2"/>
      <c r="ALR51" s="2"/>
      <c r="ALS51" s="2"/>
      <c r="ALT51" s="2"/>
      <c r="ALU51" s="2"/>
      <c r="ALV51" s="2"/>
      <c r="ALW51" s="2"/>
      <c r="ALX51" s="2"/>
      <c r="ALY51" s="2"/>
      <c r="ALZ51" s="2"/>
      <c r="AMA51" s="2"/>
      <c r="AMB51" s="2"/>
      <c r="AMC51" s="2"/>
      <c r="AMD51" s="2"/>
      <c r="AME51" s="2"/>
      <c r="AMF51" s="2"/>
      <c r="AMG51" s="2"/>
      <c r="AMH51" s="2"/>
      <c r="AMI51" s="2"/>
      <c r="AMJ51" s="2"/>
      <c r="AMK51" s="2"/>
    </row>
    <row r="52" spans="1:1025" ht="21" customHeight="1">
      <c r="A52" s="108" t="s">
        <v>216</v>
      </c>
      <c r="B52" s="142" t="s">
        <v>43</v>
      </c>
      <c r="C52" s="129"/>
      <c r="D52" s="130"/>
      <c r="E52" s="136"/>
      <c r="F52" s="132"/>
      <c r="G52" s="27"/>
      <c r="H52" s="4"/>
      <c r="I52" s="4"/>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c r="AJY52" s="2"/>
      <c r="AJZ52" s="2"/>
      <c r="AKA52" s="2"/>
      <c r="AKB52" s="2"/>
      <c r="AKC52" s="2"/>
      <c r="AKD52" s="2"/>
      <c r="AKE52" s="2"/>
      <c r="AKF52" s="2"/>
      <c r="AKG52" s="2"/>
      <c r="AKH52" s="2"/>
      <c r="AKI52" s="2"/>
      <c r="AKJ52" s="2"/>
      <c r="AKK52" s="2"/>
      <c r="AKL52" s="2"/>
      <c r="AKM52" s="2"/>
      <c r="AKN52" s="2"/>
      <c r="AKO52" s="2"/>
      <c r="AKP52" s="2"/>
      <c r="AKQ52" s="2"/>
      <c r="AKR52" s="2"/>
      <c r="AKS52" s="2"/>
      <c r="AKT52" s="2"/>
      <c r="AKU52" s="2"/>
      <c r="AKV52" s="2"/>
      <c r="AKW52" s="2"/>
      <c r="AKX52" s="2"/>
      <c r="AKY52" s="2"/>
      <c r="AKZ52" s="2"/>
      <c r="ALA52" s="2"/>
      <c r="ALB52" s="2"/>
      <c r="ALC52" s="2"/>
      <c r="ALD52" s="2"/>
      <c r="ALE52" s="2"/>
      <c r="ALF52" s="2"/>
      <c r="ALG52" s="2"/>
      <c r="ALH52" s="2"/>
      <c r="ALI52" s="2"/>
      <c r="ALJ52" s="2"/>
      <c r="ALK52" s="2"/>
      <c r="ALL52" s="2"/>
      <c r="ALM52" s="2"/>
      <c r="ALN52" s="2"/>
      <c r="ALO52" s="2"/>
      <c r="ALP52" s="2"/>
      <c r="ALQ52" s="2"/>
      <c r="ALR52" s="2"/>
      <c r="ALS52" s="2"/>
      <c r="ALT52" s="2"/>
      <c r="ALU52" s="2"/>
      <c r="ALV52" s="2"/>
      <c r="ALW52" s="2"/>
      <c r="ALX52" s="2"/>
      <c r="ALY52" s="2"/>
      <c r="ALZ52" s="2"/>
      <c r="AMA52" s="2"/>
      <c r="AMB52" s="2"/>
      <c r="AMC52" s="2"/>
      <c r="AMD52" s="2"/>
      <c r="AME52" s="2"/>
      <c r="AMF52" s="2"/>
      <c r="AMG52" s="2"/>
      <c r="AMH52" s="2"/>
      <c r="AMI52" s="2"/>
      <c r="AMJ52" s="2"/>
      <c r="AMK52" s="2"/>
    </row>
    <row r="53" spans="1:1025" ht="21" customHeight="1">
      <c r="A53" s="108" t="s">
        <v>217</v>
      </c>
      <c r="B53" s="142" t="s">
        <v>44</v>
      </c>
      <c r="C53" s="143"/>
      <c r="D53" s="130"/>
      <c r="E53" s="136"/>
      <c r="F53" s="132"/>
      <c r="G53" s="27"/>
      <c r="H53" s="4"/>
      <c r="I53" s="4"/>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c r="AJY53" s="2"/>
      <c r="AJZ53" s="2"/>
      <c r="AKA53" s="2"/>
      <c r="AKB53" s="2"/>
      <c r="AKC53" s="2"/>
      <c r="AKD53" s="2"/>
      <c r="AKE53" s="2"/>
      <c r="AKF53" s="2"/>
      <c r="AKG53" s="2"/>
      <c r="AKH53" s="2"/>
      <c r="AKI53" s="2"/>
      <c r="AKJ53" s="2"/>
      <c r="AKK53" s="2"/>
      <c r="AKL53" s="2"/>
      <c r="AKM53" s="2"/>
      <c r="AKN53" s="2"/>
      <c r="AKO53" s="2"/>
      <c r="AKP53" s="2"/>
      <c r="AKQ53" s="2"/>
      <c r="AKR53" s="2"/>
      <c r="AKS53" s="2"/>
      <c r="AKT53" s="2"/>
      <c r="AKU53" s="2"/>
      <c r="AKV53" s="2"/>
      <c r="AKW53" s="2"/>
      <c r="AKX53" s="2"/>
      <c r="AKY53" s="2"/>
      <c r="AKZ53" s="2"/>
      <c r="ALA53" s="2"/>
      <c r="ALB53" s="2"/>
      <c r="ALC53" s="2"/>
      <c r="ALD53" s="2"/>
      <c r="ALE53" s="2"/>
      <c r="ALF53" s="2"/>
      <c r="ALG53" s="2"/>
      <c r="ALH53" s="2"/>
      <c r="ALI53" s="2"/>
      <c r="ALJ53" s="2"/>
      <c r="ALK53" s="2"/>
      <c r="ALL53" s="2"/>
      <c r="ALM53" s="2"/>
      <c r="ALN53" s="2"/>
      <c r="ALO53" s="2"/>
      <c r="ALP53" s="2"/>
      <c r="ALQ53" s="2"/>
      <c r="ALR53" s="2"/>
      <c r="ALS53" s="2"/>
      <c r="ALT53" s="2"/>
      <c r="ALU53" s="2"/>
      <c r="ALV53" s="2"/>
      <c r="ALW53" s="2"/>
      <c r="ALX53" s="2"/>
      <c r="ALY53" s="2"/>
      <c r="ALZ53" s="2"/>
      <c r="AMA53" s="2"/>
      <c r="AMB53" s="2"/>
      <c r="AMC53" s="2"/>
      <c r="AMD53" s="2"/>
      <c r="AME53" s="2"/>
      <c r="AMF53" s="2"/>
      <c r="AMG53" s="2"/>
      <c r="AMH53" s="2"/>
      <c r="AMI53" s="2"/>
      <c r="AMJ53" s="2"/>
      <c r="AMK53" s="2"/>
    </row>
    <row r="54" spans="1:1025" ht="28.3">
      <c r="A54" s="115" t="s">
        <v>218</v>
      </c>
      <c r="B54" s="162" t="s">
        <v>45</v>
      </c>
      <c r="C54" s="163" t="s">
        <v>11</v>
      </c>
      <c r="D54" s="130">
        <v>1.0</v>
      </c>
      <c r="E54" s="136"/>
      <c r="F54" s="132"/>
      <c r="G54" s="22" t="s">
        <v>12</v>
      </c>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c r="AJY54" s="2"/>
      <c r="AJZ54" s="2"/>
      <c r="AKA54" s="2"/>
      <c r="AKB54" s="2"/>
      <c r="AKC54" s="2"/>
      <c r="AKD54" s="2"/>
      <c r="AKE54" s="2"/>
      <c r="AKF54" s="2"/>
      <c r="AKG54" s="2"/>
      <c r="AKH54" s="2"/>
      <c r="AKI54" s="2"/>
      <c r="AKJ54" s="2"/>
      <c r="AKK54" s="2"/>
      <c r="AKL54" s="2"/>
      <c r="AKM54" s="2"/>
      <c r="AKN54" s="2"/>
      <c r="AKO54" s="2"/>
      <c r="AKP54" s="2"/>
      <c r="AKQ54" s="2"/>
      <c r="AKR54" s="2"/>
      <c r="AKS54" s="2"/>
      <c r="AKT54" s="2"/>
      <c r="AKU54" s="2"/>
      <c r="AKV54" s="2"/>
      <c r="AKW54" s="2"/>
      <c r="AKX54" s="2"/>
      <c r="AKY54" s="2"/>
      <c r="AKZ54" s="2"/>
      <c r="ALA54" s="2"/>
      <c r="ALB54" s="2"/>
      <c r="ALC54" s="2"/>
      <c r="ALD54" s="2"/>
      <c r="ALE54" s="2"/>
      <c r="ALF54" s="2"/>
      <c r="ALG54" s="2"/>
      <c r="ALH54" s="2"/>
      <c r="ALI54" s="2"/>
      <c r="ALJ54" s="2"/>
      <c r="ALK54" s="2"/>
      <c r="ALL54" s="2"/>
      <c r="ALM54" s="2"/>
      <c r="ALN54" s="2"/>
      <c r="ALO54" s="2"/>
      <c r="ALP54" s="2"/>
      <c r="ALQ54" s="2"/>
      <c r="ALR54" s="2"/>
      <c r="ALS54" s="2"/>
      <c r="ALT54" s="2"/>
      <c r="ALU54" s="2"/>
      <c r="ALV54" s="2"/>
      <c r="ALW54" s="2"/>
      <c r="ALX54" s="2"/>
      <c r="ALY54" s="2"/>
      <c r="ALZ54" s="2"/>
      <c r="AMA54" s="2"/>
      <c r="AMB54" s="2"/>
      <c r="AMC54" s="2"/>
      <c r="AMD54" s="2"/>
      <c r="AME54" s="2"/>
      <c r="AMF54" s="2"/>
      <c r="AMG54" s="2"/>
      <c r="AMH54" s="2"/>
      <c r="AMI54" s="2"/>
      <c r="AMJ54" s="2"/>
      <c r="AMK54" s="2"/>
    </row>
    <row r="55" spans="1:1025" ht="33.45">
      <c r="A55" s="116" t="s">
        <v>57</v>
      </c>
      <c r="B55" s="164" t="s">
        <v>281</v>
      </c>
      <c r="C55" s="165" t="s">
        <v>283</v>
      </c>
      <c r="D55" s="130">
        <v>84.0</v>
      </c>
      <c r="E55" s="136"/>
      <c r="F55" s="132"/>
      <c r="G55" s="22" t="s">
        <v>284</v>
      </c>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c r="AJY55" s="2"/>
      <c r="AJZ55" s="2"/>
      <c r="AKA55" s="2"/>
      <c r="AKB55" s="2"/>
      <c r="AKC55" s="2"/>
      <c r="AKD55" s="2"/>
      <c r="AKE55" s="2"/>
      <c r="AKF55" s="2"/>
      <c r="AKG55" s="2"/>
      <c r="AKH55" s="2"/>
      <c r="AKI55" s="2"/>
      <c r="AKJ55" s="2"/>
      <c r="AKK55" s="2"/>
      <c r="AKL55" s="2"/>
      <c r="AKM55" s="2"/>
      <c r="AKN55" s="2"/>
      <c r="AKO55" s="2"/>
      <c r="AKP55" s="2"/>
      <c r="AKQ55" s="2"/>
      <c r="AKR55" s="2"/>
      <c r="AKS55" s="2"/>
      <c r="AKT55" s="2"/>
      <c r="AKU55" s="2"/>
      <c r="AKV55" s="2"/>
      <c r="AKW55" s="2"/>
      <c r="AKX55" s="2"/>
      <c r="AKY55" s="2"/>
      <c r="AKZ55" s="2"/>
      <c r="ALA55" s="2"/>
      <c r="ALB55" s="2"/>
      <c r="ALC55" s="2"/>
      <c r="ALD55" s="2"/>
      <c r="ALE55" s="2"/>
      <c r="ALF55" s="2"/>
      <c r="ALG55" s="2"/>
      <c r="ALH55" s="2"/>
      <c r="ALI55" s="2"/>
      <c r="ALJ55" s="2"/>
      <c r="ALK55" s="2"/>
      <c r="ALL55" s="2"/>
      <c r="ALM55" s="2"/>
      <c r="ALN55" s="2"/>
      <c r="ALO55" s="2"/>
      <c r="ALP55" s="2"/>
      <c r="ALQ55" s="2"/>
      <c r="ALR55" s="2"/>
      <c r="ALS55" s="2"/>
      <c r="ALT55" s="2"/>
      <c r="ALU55" s="2"/>
      <c r="ALV55" s="2"/>
      <c r="ALW55" s="2"/>
      <c r="ALX55" s="2"/>
      <c r="ALY55" s="2"/>
      <c r="ALZ55" s="2"/>
      <c r="AMA55" s="2"/>
      <c r="AMB55" s="2"/>
      <c r="AMC55" s="2"/>
      <c r="AMD55" s="2"/>
      <c r="AME55" s="2"/>
      <c r="AMF55" s="2"/>
      <c r="AMG55" s="2"/>
      <c r="AMH55" s="2"/>
      <c r="AMI55" s="2"/>
      <c r="AMJ55" s="2"/>
      <c r="AMK55" s="2"/>
    </row>
    <row r="56" spans="1:1025" ht="22.3">
      <c r="A56" s="108" t="s">
        <v>58</v>
      </c>
      <c r="B56" s="141" t="s">
        <v>48</v>
      </c>
      <c r="C56" s="143" t="s">
        <v>11</v>
      </c>
      <c r="D56" s="130">
        <v>1.0</v>
      </c>
      <c r="E56" s="136"/>
      <c r="F56" s="132"/>
      <c r="G56" s="22" t="s">
        <v>12</v>
      </c>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c r="AJY56" s="2"/>
      <c r="AJZ56" s="2"/>
      <c r="AKA56" s="2"/>
      <c r="AKB56" s="2"/>
      <c r="AKC56" s="2"/>
      <c r="AKD56" s="2"/>
      <c r="AKE56" s="2"/>
      <c r="AKF56" s="2"/>
      <c r="AKG56" s="2"/>
      <c r="AKH56" s="2"/>
      <c r="AKI56" s="2"/>
      <c r="AKJ56" s="2"/>
      <c r="AKK56" s="2"/>
      <c r="AKL56" s="2"/>
      <c r="AKM56" s="2"/>
      <c r="AKN56" s="2"/>
      <c r="AKO56" s="2"/>
      <c r="AKP56" s="2"/>
      <c r="AKQ56" s="2"/>
      <c r="AKR56" s="2"/>
      <c r="AKS56" s="2"/>
      <c r="AKT56" s="2"/>
      <c r="AKU56" s="2"/>
      <c r="AKV56" s="2"/>
      <c r="AKW56" s="2"/>
      <c r="AKX56" s="2"/>
      <c r="AKY56" s="2"/>
      <c r="AKZ56" s="2"/>
      <c r="ALA56" s="2"/>
      <c r="ALB56" s="2"/>
      <c r="ALC56" s="2"/>
      <c r="ALD56" s="2"/>
      <c r="ALE56" s="2"/>
      <c r="ALF56" s="2"/>
      <c r="ALG56" s="2"/>
      <c r="ALH56" s="2"/>
      <c r="ALI56" s="2"/>
      <c r="ALJ56" s="2"/>
      <c r="ALK56" s="2"/>
      <c r="ALL56" s="2"/>
      <c r="ALM56" s="2"/>
      <c r="ALN56" s="2"/>
      <c r="ALO56" s="2"/>
      <c r="ALP56" s="2"/>
      <c r="ALQ56" s="2"/>
      <c r="ALR56" s="2"/>
      <c r="ALS56" s="2"/>
      <c r="ALT56" s="2"/>
      <c r="ALU56" s="2"/>
      <c r="ALV56" s="2"/>
      <c r="ALW56" s="2"/>
      <c r="ALX56" s="2"/>
      <c r="ALY56" s="2"/>
      <c r="ALZ56" s="2"/>
      <c r="AMA56" s="2"/>
      <c r="AMB56" s="2"/>
      <c r="AMC56" s="2"/>
      <c r="AMD56" s="2"/>
      <c r="AME56" s="2"/>
      <c r="AMF56" s="2"/>
      <c r="AMG56" s="2"/>
      <c r="AMH56" s="2"/>
      <c r="AMI56" s="2"/>
      <c r="AMJ56" s="2"/>
      <c r="AMK56" s="2"/>
    </row>
    <row r="57" spans="1:1025" ht="21" customHeight="1">
      <c r="A57" s="108" t="s">
        <v>219</v>
      </c>
      <c r="B57" s="142" t="s">
        <v>28</v>
      </c>
      <c r="C57" s="143"/>
      <c r="D57" s="130"/>
      <c r="E57" s="136"/>
      <c r="F57" s="132"/>
      <c r="G57" s="2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c r="AJY57" s="2"/>
      <c r="AJZ57" s="2"/>
      <c r="AKA57" s="2"/>
      <c r="AKB57" s="2"/>
      <c r="AKC57" s="2"/>
      <c r="AKD57" s="2"/>
      <c r="AKE57" s="2"/>
      <c r="AKF57" s="2"/>
      <c r="AKG57" s="2"/>
      <c r="AKH57" s="2"/>
      <c r="AKI57" s="2"/>
      <c r="AKJ57" s="2"/>
      <c r="AKK57" s="2"/>
      <c r="AKL57" s="2"/>
      <c r="AKM57" s="2"/>
      <c r="AKN57" s="2"/>
      <c r="AKO57" s="2"/>
      <c r="AKP57" s="2"/>
      <c r="AKQ57" s="2"/>
      <c r="AKR57" s="2"/>
      <c r="AKS57" s="2"/>
      <c r="AKT57" s="2"/>
      <c r="AKU57" s="2"/>
      <c r="AKV57" s="2"/>
      <c r="AKW57" s="2"/>
      <c r="AKX57" s="2"/>
      <c r="AKY57" s="2"/>
      <c r="AKZ57" s="2"/>
      <c r="ALA57" s="2"/>
      <c r="ALB57" s="2"/>
      <c r="ALC57" s="2"/>
      <c r="ALD57" s="2"/>
      <c r="ALE57" s="2"/>
      <c r="ALF57" s="2"/>
      <c r="ALG57" s="2"/>
      <c r="ALH57" s="2"/>
      <c r="ALI57" s="2"/>
      <c r="ALJ57" s="2"/>
      <c r="ALK57" s="2"/>
      <c r="ALL57" s="2"/>
      <c r="ALM57" s="2"/>
      <c r="ALN57" s="2"/>
      <c r="ALO57" s="2"/>
      <c r="ALP57" s="2"/>
      <c r="ALQ57" s="2"/>
      <c r="ALR57" s="2"/>
      <c r="ALS57" s="2"/>
      <c r="ALT57" s="2"/>
      <c r="ALU57" s="2"/>
      <c r="ALV57" s="2"/>
      <c r="ALW57" s="2"/>
      <c r="ALX57" s="2"/>
      <c r="ALY57" s="2"/>
      <c r="ALZ57" s="2"/>
      <c r="AMA57" s="2"/>
      <c r="AMB57" s="2"/>
      <c r="AMC57" s="2"/>
      <c r="AMD57" s="2"/>
      <c r="AME57" s="2"/>
      <c r="AMF57" s="2"/>
      <c r="AMG57" s="2"/>
      <c r="AMH57" s="2"/>
      <c r="AMI57" s="2"/>
      <c r="AMJ57" s="2"/>
      <c r="AMK57" s="2"/>
    </row>
    <row r="58" spans="1:1025" ht="22.3">
      <c r="A58" s="108" t="s">
        <v>220</v>
      </c>
      <c r="B58" s="166" t="s">
        <v>29</v>
      </c>
      <c r="C58" s="143" t="s">
        <v>11</v>
      </c>
      <c r="D58" s="130">
        <v>1.0</v>
      </c>
      <c r="E58" s="136"/>
      <c r="F58" s="132"/>
      <c r="G58" s="22" t="s">
        <v>12</v>
      </c>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c r="AJY58" s="2"/>
      <c r="AJZ58" s="2"/>
      <c r="AKA58" s="2"/>
      <c r="AKB58" s="2"/>
      <c r="AKC58" s="2"/>
      <c r="AKD58" s="2"/>
      <c r="AKE58" s="2"/>
      <c r="AKF58" s="2"/>
      <c r="AKG58" s="2"/>
      <c r="AKH58" s="2"/>
      <c r="AKI58" s="2"/>
      <c r="AKJ58" s="2"/>
      <c r="AKK58" s="2"/>
      <c r="AKL58" s="2"/>
      <c r="AKM58" s="2"/>
      <c r="AKN58" s="2"/>
      <c r="AKO58" s="2"/>
      <c r="AKP58" s="2"/>
      <c r="AKQ58" s="2"/>
      <c r="AKR58" s="2"/>
      <c r="AKS58" s="2"/>
      <c r="AKT58" s="2"/>
      <c r="AKU58" s="2"/>
      <c r="AKV58" s="2"/>
      <c r="AKW58" s="2"/>
      <c r="AKX58" s="2"/>
      <c r="AKY58" s="2"/>
      <c r="AKZ58" s="2"/>
      <c r="ALA58" s="2"/>
      <c r="ALB58" s="2"/>
      <c r="ALC58" s="2"/>
      <c r="ALD58" s="2"/>
      <c r="ALE58" s="2"/>
      <c r="ALF58" s="2"/>
      <c r="ALG58" s="2"/>
      <c r="ALH58" s="2"/>
      <c r="ALI58" s="2"/>
      <c r="ALJ58" s="2"/>
      <c r="ALK58" s="2"/>
      <c r="ALL58" s="2"/>
      <c r="ALM58" s="2"/>
      <c r="ALN58" s="2"/>
      <c r="ALO58" s="2"/>
      <c r="ALP58" s="2"/>
      <c r="ALQ58" s="2"/>
      <c r="ALR58" s="2"/>
      <c r="ALS58" s="2"/>
      <c r="ALT58" s="2"/>
      <c r="ALU58" s="2"/>
      <c r="ALV58" s="2"/>
      <c r="ALW58" s="2"/>
      <c r="ALX58" s="2"/>
      <c r="ALY58" s="2"/>
      <c r="ALZ58" s="2"/>
      <c r="AMA58" s="2"/>
      <c r="AMB58" s="2"/>
      <c r="AMC58" s="2"/>
      <c r="AMD58" s="2"/>
      <c r="AME58" s="2"/>
      <c r="AMF58" s="2"/>
      <c r="AMG58" s="2"/>
      <c r="AMH58" s="2"/>
      <c r="AMI58" s="2"/>
      <c r="AMJ58" s="2"/>
      <c r="AMK58" s="2"/>
    </row>
    <row r="59" spans="1:1025" ht="22.3">
      <c r="A59" s="104" t="s">
        <v>60</v>
      </c>
      <c r="B59" s="148" t="s">
        <v>292</v>
      </c>
      <c r="C59" s="184" t="s">
        <v>11</v>
      </c>
      <c r="D59" s="130">
        <v>1.0</v>
      </c>
      <c r="E59" s="136"/>
      <c r="F59" s="132"/>
      <c r="G59" s="22" t="s">
        <v>12</v>
      </c>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c r="AJY59" s="2"/>
      <c r="AJZ59" s="2"/>
      <c r="AKA59" s="2"/>
      <c r="AKB59" s="2"/>
      <c r="AKC59" s="2"/>
      <c r="AKD59" s="2"/>
      <c r="AKE59" s="2"/>
      <c r="AKF59" s="2"/>
      <c r="AKG59" s="2"/>
      <c r="AKH59" s="2"/>
      <c r="AKI59" s="2"/>
      <c r="AKJ59" s="2"/>
      <c r="AKK59" s="2"/>
      <c r="AKL59" s="2"/>
      <c r="AKM59" s="2"/>
      <c r="AKN59" s="2"/>
      <c r="AKO59" s="2"/>
      <c r="AKP59" s="2"/>
      <c r="AKQ59" s="2"/>
      <c r="AKR59" s="2"/>
      <c r="AKS59" s="2"/>
      <c r="AKT59" s="2"/>
      <c r="AKU59" s="2"/>
      <c r="AKV59" s="2"/>
      <c r="AKW59" s="2"/>
      <c r="AKX59" s="2"/>
      <c r="AKY59" s="2"/>
      <c r="AKZ59" s="2"/>
      <c r="ALA59" s="2"/>
      <c r="ALB59" s="2"/>
      <c r="ALC59" s="2"/>
      <c r="ALD59" s="2"/>
      <c r="ALE59" s="2"/>
      <c r="ALF59" s="2"/>
      <c r="ALG59" s="2"/>
      <c r="ALH59" s="2"/>
      <c r="ALI59" s="2"/>
      <c r="ALJ59" s="2"/>
      <c r="ALK59" s="2"/>
      <c r="ALL59" s="2"/>
      <c r="ALM59" s="2"/>
      <c r="ALN59" s="2"/>
      <c r="ALO59" s="2"/>
      <c r="ALP59" s="2"/>
      <c r="ALQ59" s="2"/>
      <c r="ALR59" s="2"/>
      <c r="ALS59" s="2"/>
      <c r="ALT59" s="2"/>
      <c r="ALU59" s="2"/>
      <c r="ALV59" s="2"/>
      <c r="ALW59" s="2"/>
      <c r="ALX59" s="2"/>
      <c r="ALY59" s="2"/>
      <c r="ALZ59" s="2"/>
      <c r="AMA59" s="2"/>
      <c r="AMB59" s="2"/>
      <c r="AMC59" s="2"/>
      <c r="AMD59" s="2"/>
      <c r="AME59" s="2"/>
      <c r="AMF59" s="2"/>
      <c r="AMG59" s="2"/>
      <c r="AMH59" s="2"/>
      <c r="AMI59" s="2"/>
      <c r="AMJ59" s="2"/>
      <c r="AMK59" s="2"/>
    </row>
    <row r="60" spans="1:1025" ht="21" customHeight="1">
      <c r="A60" s="108" t="s">
        <v>221</v>
      </c>
      <c r="B60" s="166" t="s">
        <v>50</v>
      </c>
      <c r="C60" s="143" t="s">
        <v>11</v>
      </c>
      <c r="D60" s="145">
        <v>1.0</v>
      </c>
      <c r="E60" s="146"/>
      <c r="F60" s="147"/>
      <c r="G60" s="96" t="s">
        <v>273</v>
      </c>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c r="AJY60" s="2"/>
      <c r="AJZ60" s="2"/>
      <c r="AKA60" s="2"/>
      <c r="AKB60" s="2"/>
      <c r="AKC60" s="2"/>
      <c r="AKD60" s="2"/>
      <c r="AKE60" s="2"/>
      <c r="AKF60" s="2"/>
      <c r="AKG60" s="2"/>
      <c r="AKH60" s="2"/>
      <c r="AKI60" s="2"/>
      <c r="AKJ60" s="2"/>
      <c r="AKK60" s="2"/>
      <c r="AKL60" s="2"/>
      <c r="AKM60" s="2"/>
      <c r="AKN60" s="2"/>
      <c r="AKO60" s="2"/>
      <c r="AKP60" s="2"/>
      <c r="AKQ60" s="2"/>
      <c r="AKR60" s="2"/>
      <c r="AKS60" s="2"/>
      <c r="AKT60" s="2"/>
      <c r="AKU60" s="2"/>
      <c r="AKV60" s="2"/>
      <c r="AKW60" s="2"/>
      <c r="AKX60" s="2"/>
      <c r="AKY60" s="2"/>
      <c r="AKZ60" s="2"/>
      <c r="ALA60" s="2"/>
      <c r="ALB60" s="2"/>
      <c r="ALC60" s="2"/>
      <c r="ALD60" s="2"/>
      <c r="ALE60" s="2"/>
      <c r="ALF60" s="2"/>
      <c r="ALG60" s="2"/>
      <c r="ALH60" s="2"/>
      <c r="ALI60" s="2"/>
      <c r="ALJ60" s="2"/>
      <c r="ALK60" s="2"/>
      <c r="ALL60" s="2"/>
      <c r="ALM60" s="2"/>
      <c r="ALN60" s="2"/>
      <c r="ALO60" s="2"/>
      <c r="ALP60" s="2"/>
      <c r="ALQ60" s="2"/>
      <c r="ALR60" s="2"/>
      <c r="ALS60" s="2"/>
      <c r="ALT60" s="2"/>
      <c r="ALU60" s="2"/>
      <c r="ALV60" s="2"/>
      <c r="ALW60" s="2"/>
      <c r="ALX60" s="2"/>
      <c r="ALY60" s="2"/>
      <c r="ALZ60" s="2"/>
      <c r="AMA60" s="2"/>
      <c r="AMB60" s="2"/>
      <c r="AMC60" s="2"/>
      <c r="AMD60" s="2"/>
      <c r="AME60" s="2"/>
      <c r="AMF60" s="2"/>
      <c r="AMG60" s="2"/>
      <c r="AMH60" s="2"/>
      <c r="AMI60" s="2"/>
      <c r="AMJ60" s="2"/>
      <c r="AMK60" s="2"/>
    </row>
    <row r="61" spans="1:1025" ht="28.3">
      <c r="A61" s="108" t="s">
        <v>63</v>
      </c>
      <c r="B61" s="148" t="s">
        <v>291</v>
      </c>
      <c r="C61" s="167" t="s">
        <v>11</v>
      </c>
      <c r="D61" s="150">
        <v>1.0</v>
      </c>
      <c r="E61" s="151"/>
      <c r="F61" s="152"/>
      <c r="G61" s="30" t="s">
        <v>12</v>
      </c>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c r="AJY61" s="2"/>
      <c r="AJZ61" s="2"/>
      <c r="AKA61" s="2"/>
      <c r="AKB61" s="2"/>
      <c r="AKC61" s="2"/>
      <c r="AKD61" s="2"/>
      <c r="AKE61" s="2"/>
      <c r="AKF61" s="2"/>
      <c r="AKG61" s="2"/>
      <c r="AKH61" s="2"/>
      <c r="AKI61" s="2"/>
      <c r="AKJ61" s="2"/>
      <c r="AKK61" s="2"/>
      <c r="AKL61" s="2"/>
      <c r="AKM61" s="2"/>
      <c r="AKN61" s="2"/>
      <c r="AKO61" s="2"/>
      <c r="AKP61" s="2"/>
      <c r="AKQ61" s="2"/>
      <c r="AKR61" s="2"/>
      <c r="AKS61" s="2"/>
      <c r="AKT61" s="2"/>
      <c r="AKU61" s="2"/>
      <c r="AKV61" s="2"/>
      <c r="AKW61" s="2"/>
      <c r="AKX61" s="2"/>
      <c r="AKY61" s="2"/>
      <c r="AKZ61" s="2"/>
      <c r="ALA61" s="2"/>
      <c r="ALB61" s="2"/>
      <c r="ALC61" s="2"/>
      <c r="ALD61" s="2"/>
      <c r="ALE61" s="2"/>
      <c r="ALF61" s="2"/>
      <c r="ALG61" s="2"/>
      <c r="ALH61" s="2"/>
      <c r="ALI61" s="2"/>
      <c r="ALJ61" s="2"/>
      <c r="ALK61" s="2"/>
      <c r="ALL61" s="2"/>
      <c r="ALM61" s="2"/>
      <c r="ALN61" s="2"/>
      <c r="ALO61" s="2"/>
      <c r="ALP61" s="2"/>
      <c r="ALQ61" s="2"/>
      <c r="ALR61" s="2"/>
      <c r="ALS61" s="2"/>
      <c r="ALT61" s="2"/>
      <c r="ALU61" s="2"/>
      <c r="ALV61" s="2"/>
      <c r="ALW61" s="2"/>
      <c r="ALX61" s="2"/>
      <c r="ALY61" s="2"/>
      <c r="ALZ61" s="2"/>
      <c r="AMA61" s="2"/>
      <c r="AMB61" s="2"/>
      <c r="AMC61" s="2"/>
      <c r="AMD61" s="2"/>
      <c r="AME61" s="2"/>
      <c r="AMF61" s="2"/>
      <c r="AMG61" s="2"/>
      <c r="AMH61" s="2"/>
      <c r="AMI61" s="2"/>
      <c r="AMJ61" s="2"/>
      <c r="AMK61" s="2"/>
    </row>
    <row r="62" spans="1:1025" ht="22.3">
      <c r="A62" s="108" t="s">
        <v>65</v>
      </c>
      <c r="B62" s="148" t="s">
        <v>290</v>
      </c>
      <c r="C62" s="149" t="s">
        <v>11</v>
      </c>
      <c r="D62" s="150">
        <v>1.0</v>
      </c>
      <c r="E62" s="151"/>
      <c r="F62" s="152"/>
      <c r="G62" s="30" t="s">
        <v>12</v>
      </c>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c r="AJY62" s="2"/>
      <c r="AJZ62" s="2"/>
      <c r="AKA62" s="2"/>
      <c r="AKB62" s="2"/>
      <c r="AKC62" s="2"/>
      <c r="AKD62" s="2"/>
      <c r="AKE62" s="2"/>
      <c r="AKF62" s="2"/>
      <c r="AKG62" s="2"/>
      <c r="AKH62" s="2"/>
      <c r="AKI62" s="2"/>
      <c r="AKJ62" s="2"/>
      <c r="AKK62" s="2"/>
      <c r="AKL62" s="2"/>
      <c r="AKM62" s="2"/>
      <c r="AKN62" s="2"/>
      <c r="AKO62" s="2"/>
      <c r="AKP62" s="2"/>
      <c r="AKQ62" s="2"/>
      <c r="AKR62" s="2"/>
      <c r="AKS62" s="2"/>
      <c r="AKT62" s="2"/>
      <c r="AKU62" s="2"/>
      <c r="AKV62" s="2"/>
      <c r="AKW62" s="2"/>
      <c r="AKX62" s="2"/>
      <c r="AKY62" s="2"/>
      <c r="AKZ62" s="2"/>
      <c r="ALA62" s="2"/>
      <c r="ALB62" s="2"/>
      <c r="ALC62" s="2"/>
      <c r="ALD62" s="2"/>
      <c r="ALE62" s="2"/>
      <c r="ALF62" s="2"/>
      <c r="ALG62" s="2"/>
      <c r="ALH62" s="2"/>
      <c r="ALI62" s="2"/>
      <c r="ALJ62" s="2"/>
      <c r="ALK62" s="2"/>
      <c r="ALL62" s="2"/>
      <c r="ALM62" s="2"/>
      <c r="ALN62" s="2"/>
      <c r="ALO62" s="2"/>
      <c r="ALP62" s="2"/>
      <c r="ALQ62" s="2"/>
      <c r="ALR62" s="2"/>
      <c r="ALS62" s="2"/>
      <c r="ALT62" s="2"/>
      <c r="ALU62" s="2"/>
      <c r="ALV62" s="2"/>
      <c r="ALW62" s="2"/>
      <c r="ALX62" s="2"/>
      <c r="ALY62" s="2"/>
      <c r="ALZ62" s="2"/>
      <c r="AMA62" s="2"/>
      <c r="AMB62" s="2"/>
      <c r="AMC62" s="2"/>
      <c r="AMD62" s="2"/>
      <c r="AME62" s="2"/>
      <c r="AMF62" s="2"/>
      <c r="AMG62" s="2"/>
      <c r="AMH62" s="2"/>
      <c r="AMI62" s="2"/>
      <c r="AMJ62" s="2"/>
      <c r="AMK62" s="2"/>
    </row>
    <row r="63" spans="1:1025" ht="27.75" customHeight="1">
      <c r="A63" s="122" t="s">
        <v>280</v>
      </c>
      <c r="B63" s="148" t="s">
        <v>282</v>
      </c>
      <c r="C63" s="149" t="s">
        <v>283</v>
      </c>
      <c r="D63" s="150">
        <v>84.0</v>
      </c>
      <c r="E63" s="151"/>
      <c r="F63" s="152"/>
      <c r="G63" s="30" t="s">
        <v>284</v>
      </c>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c r="AJY63" s="2"/>
      <c r="AJZ63" s="2"/>
      <c r="AKA63" s="2"/>
      <c r="AKB63" s="2"/>
      <c r="AKC63" s="2"/>
      <c r="AKD63" s="2"/>
      <c r="AKE63" s="2"/>
      <c r="AKF63" s="2"/>
      <c r="AKG63" s="2"/>
      <c r="AKH63" s="2"/>
      <c r="AKI63" s="2"/>
      <c r="AKJ63" s="2"/>
      <c r="AKK63" s="2"/>
      <c r="AKL63" s="2"/>
      <c r="AKM63" s="2"/>
      <c r="AKN63" s="2"/>
      <c r="AKO63" s="2"/>
      <c r="AKP63" s="2"/>
      <c r="AKQ63" s="2"/>
      <c r="AKR63" s="2"/>
      <c r="AKS63" s="2"/>
      <c r="AKT63" s="2"/>
      <c r="AKU63" s="2"/>
      <c r="AKV63" s="2"/>
      <c r="AKW63" s="2"/>
      <c r="AKX63" s="2"/>
      <c r="AKY63" s="2"/>
      <c r="AKZ63" s="2"/>
      <c r="ALA63" s="2"/>
      <c r="ALB63" s="2"/>
      <c r="ALC63" s="2"/>
      <c r="ALD63" s="2"/>
      <c r="ALE63" s="2"/>
      <c r="ALF63" s="2"/>
      <c r="ALG63" s="2"/>
      <c r="ALH63" s="2"/>
      <c r="ALI63" s="2"/>
      <c r="ALJ63" s="2"/>
      <c r="ALK63" s="2"/>
      <c r="ALL63" s="2"/>
      <c r="ALM63" s="2"/>
      <c r="ALN63" s="2"/>
      <c r="ALO63" s="2"/>
      <c r="ALP63" s="2"/>
      <c r="ALQ63" s="2"/>
      <c r="ALR63" s="2"/>
      <c r="ALS63" s="2"/>
      <c r="ALT63" s="2"/>
      <c r="ALU63" s="2"/>
      <c r="ALV63" s="2"/>
      <c r="ALW63" s="2"/>
      <c r="ALX63" s="2"/>
      <c r="ALY63" s="2"/>
      <c r="ALZ63" s="2"/>
      <c r="AMA63" s="2"/>
      <c r="AMB63" s="2"/>
      <c r="AMC63" s="2"/>
      <c r="AMD63" s="2"/>
      <c r="AME63" s="2"/>
      <c r="AMF63" s="2"/>
      <c r="AMG63" s="2"/>
      <c r="AMH63" s="2"/>
      <c r="AMI63" s="2"/>
      <c r="AMJ63" s="2"/>
      <c r="AMK63" s="2"/>
    </row>
    <row r="64" spans="1:7" ht="21" customHeight="1">
      <c r="A64" s="98"/>
      <c r="B64" s="168" t="s">
        <v>237</v>
      </c>
      <c r="C64" s="169"/>
      <c r="D64" s="169"/>
      <c r="E64" s="170"/>
      <c r="F64" s="171"/>
      <c r="G64" s="97"/>
    </row>
    <row r="65" spans="1:15" s="2" customFormat="1" ht="21" customHeight="1">
      <c r="A65" s="103" t="s">
        <v>4</v>
      </c>
      <c r="B65" s="172" t="s">
        <v>5</v>
      </c>
      <c r="C65" s="172" t="s">
        <v>79</v>
      </c>
      <c r="D65" s="173" t="s">
        <v>80</v>
      </c>
      <c r="E65" s="172" t="s">
        <v>6</v>
      </c>
      <c r="F65" s="172" t="s">
        <v>7</v>
      </c>
      <c r="G65" s="94" t="s">
        <v>8</v>
      </c>
      <c r="H65" s="1"/>
      <c r="I65" s="1"/>
      <c r="J65" s="1"/>
      <c r="K65" s="1"/>
      <c r="L65" s="1"/>
      <c r="M65" s="1"/>
      <c r="N65" s="1"/>
      <c r="O65" s="1"/>
    </row>
    <row r="66" spans="1:15" s="2" customFormat="1" ht="21" customHeight="1">
      <c r="A66" s="109" t="s">
        <v>222</v>
      </c>
      <c r="B66" s="148" t="s">
        <v>54</v>
      </c>
      <c r="C66" s="149"/>
      <c r="D66" s="150"/>
      <c r="E66" s="151"/>
      <c r="F66" s="152"/>
      <c r="G66" s="95"/>
      <c r="H66" s="1"/>
      <c r="I66" s="1"/>
      <c r="J66" s="1"/>
      <c r="K66" s="1"/>
      <c r="L66" s="1"/>
      <c r="M66" s="1"/>
      <c r="N66" s="1"/>
      <c r="O66" s="1"/>
    </row>
    <row r="67" spans="1:15" s="2" customFormat="1" ht="16.75">
      <c r="A67" s="105" t="s">
        <v>223</v>
      </c>
      <c r="B67" s="142" t="s">
        <v>55</v>
      </c>
      <c r="C67" s="174"/>
      <c r="D67" s="155"/>
      <c r="E67" s="156"/>
      <c r="F67" s="157"/>
      <c r="G67" s="93"/>
      <c r="H67" s="1"/>
      <c r="I67" s="1"/>
      <c r="J67" s="1"/>
      <c r="K67" s="1"/>
      <c r="L67" s="1"/>
      <c r="M67" s="1"/>
      <c r="N67" s="1"/>
      <c r="O67" s="1"/>
    </row>
    <row r="68" spans="1:15" s="2" customFormat="1" ht="28.3">
      <c r="A68" s="105" t="s">
        <v>224</v>
      </c>
      <c r="B68" s="142" t="s">
        <v>56</v>
      </c>
      <c r="C68" s="143" t="s">
        <v>11</v>
      </c>
      <c r="D68" s="130">
        <v>1.0</v>
      </c>
      <c r="E68" s="136"/>
      <c r="F68" s="132"/>
      <c r="G68" s="22" t="s">
        <v>12</v>
      </c>
      <c r="H68" s="1"/>
      <c r="I68" s="1"/>
      <c r="J68" s="1"/>
      <c r="K68" s="1"/>
      <c r="L68" s="1"/>
      <c r="M68" s="1"/>
      <c r="N68" s="1"/>
      <c r="O68" s="1"/>
    </row>
    <row r="69" spans="1:15" s="2" customFormat="1" ht="33.45">
      <c r="A69" s="118" t="s">
        <v>225</v>
      </c>
      <c r="B69" s="166" t="s">
        <v>71</v>
      </c>
      <c r="C69" s="143" t="s">
        <v>24</v>
      </c>
      <c r="D69" s="145">
        <v>84.0</v>
      </c>
      <c r="E69" s="146"/>
      <c r="F69" s="147"/>
      <c r="G69" s="96" t="s">
        <v>279</v>
      </c>
      <c r="H69" s="1"/>
      <c r="I69" s="1"/>
      <c r="J69" s="1"/>
      <c r="K69" s="1"/>
      <c r="L69" s="1"/>
      <c r="M69" s="1"/>
      <c r="N69" s="1"/>
      <c r="O69" s="1"/>
    </row>
    <row r="70" spans="1:15" s="2" customFormat="1" ht="31.5" customHeight="1">
      <c r="A70" s="109" t="s">
        <v>226</v>
      </c>
      <c r="B70" s="148" t="s">
        <v>59</v>
      </c>
      <c r="C70" s="149" t="s">
        <v>11</v>
      </c>
      <c r="D70" s="150">
        <v>1.0</v>
      </c>
      <c r="E70" s="151"/>
      <c r="F70" s="152"/>
      <c r="G70" s="30" t="s">
        <v>12</v>
      </c>
      <c r="H70" s="1"/>
      <c r="I70" s="1"/>
      <c r="J70" s="1"/>
      <c r="K70" s="1"/>
      <c r="L70" s="1"/>
      <c r="M70" s="1"/>
      <c r="N70" s="1"/>
      <c r="O70" s="1"/>
    </row>
    <row r="71" spans="1:15" s="2" customFormat="1" ht="16.75">
      <c r="A71" s="109" t="s">
        <v>227</v>
      </c>
      <c r="B71" s="148" t="s">
        <v>28</v>
      </c>
      <c r="C71" s="149"/>
      <c r="D71" s="150"/>
      <c r="E71" s="151"/>
      <c r="F71" s="152"/>
      <c r="G71" s="30"/>
      <c r="H71" s="1"/>
      <c r="I71" s="1"/>
      <c r="J71" s="1"/>
      <c r="K71" s="1"/>
      <c r="L71" s="1"/>
      <c r="M71" s="1"/>
      <c r="N71" s="1"/>
      <c r="O71" s="1"/>
    </row>
    <row r="72" spans="1:15" s="2" customFormat="1" ht="22.3">
      <c r="A72" s="105" t="s">
        <v>228</v>
      </c>
      <c r="B72" s="142" t="s">
        <v>29</v>
      </c>
      <c r="C72" s="154" t="s">
        <v>11</v>
      </c>
      <c r="D72" s="155">
        <v>1.0</v>
      </c>
      <c r="E72" s="156"/>
      <c r="F72" s="157"/>
      <c r="G72" s="119" t="s">
        <v>12</v>
      </c>
      <c r="H72" s="1"/>
      <c r="I72" s="1"/>
      <c r="J72" s="1"/>
      <c r="K72" s="1"/>
      <c r="L72" s="1"/>
      <c r="M72" s="1"/>
      <c r="N72" s="1"/>
      <c r="O72" s="1"/>
    </row>
    <row r="73" spans="1:15" s="2" customFormat="1" ht="28.5" customHeight="1">
      <c r="A73" s="118" t="s">
        <v>229</v>
      </c>
      <c r="B73" s="166" t="s">
        <v>61</v>
      </c>
      <c r="C73" s="143" t="s">
        <v>11</v>
      </c>
      <c r="D73" s="145">
        <v>1.0</v>
      </c>
      <c r="E73" s="146"/>
      <c r="F73" s="132"/>
      <c r="G73" s="22" t="s">
        <v>12</v>
      </c>
      <c r="H73" s="1"/>
      <c r="I73" s="1"/>
      <c r="J73" s="1"/>
      <c r="K73" s="1"/>
      <c r="L73" s="1"/>
      <c r="M73" s="1"/>
      <c r="N73" s="1"/>
      <c r="O73" s="1"/>
    </row>
    <row r="74" spans="1:15" s="2" customFormat="1" ht="33.45">
      <c r="A74" s="109" t="s">
        <v>230</v>
      </c>
      <c r="B74" s="148" t="s">
        <v>62</v>
      </c>
      <c r="C74" s="149" t="s">
        <v>11</v>
      </c>
      <c r="D74" s="150">
        <v>1.0</v>
      </c>
      <c r="E74" s="151"/>
      <c r="F74" s="175"/>
      <c r="G74" s="96" t="s">
        <v>279</v>
      </c>
      <c r="H74" s="1"/>
      <c r="I74" s="1"/>
      <c r="J74" s="185"/>
      <c r="K74" s="185"/>
      <c r="L74" s="185"/>
      <c r="M74" s="185"/>
      <c r="N74" s="1"/>
      <c r="O74" s="1"/>
    </row>
    <row r="75" spans="1:15" s="2" customFormat="1" ht="28.3">
      <c r="A75" s="105" t="s">
        <v>231</v>
      </c>
      <c r="B75" s="142" t="s">
        <v>64</v>
      </c>
      <c r="C75" s="176" t="s">
        <v>11</v>
      </c>
      <c r="D75" s="155">
        <v>1.0</v>
      </c>
      <c r="E75" s="156"/>
      <c r="F75" s="132"/>
      <c r="G75" s="22" t="s">
        <v>12</v>
      </c>
      <c r="H75" s="1"/>
      <c r="I75" s="1"/>
      <c r="J75" s="185"/>
      <c r="K75" s="185"/>
      <c r="L75" s="185"/>
      <c r="M75" s="185"/>
      <c r="N75" s="1"/>
      <c r="O75" s="1"/>
    </row>
    <row r="76" spans="1:15" s="2" customFormat="1" ht="21" customHeight="1">
      <c r="A76" s="105" t="s">
        <v>232</v>
      </c>
      <c r="B76" s="142" t="s">
        <v>199</v>
      </c>
      <c r="C76" s="176" t="s">
        <v>11</v>
      </c>
      <c r="D76" s="130">
        <v>1.0</v>
      </c>
      <c r="E76" s="136"/>
      <c r="F76" s="132"/>
      <c r="G76" s="22" t="s">
        <v>12</v>
      </c>
      <c r="H76" s="1"/>
      <c r="I76" s="1"/>
      <c r="J76" s="185"/>
      <c r="K76" s="185"/>
      <c r="L76" s="185"/>
      <c r="M76" s="185"/>
      <c r="N76" s="1"/>
      <c r="O76" s="1"/>
    </row>
    <row r="77" spans="1:15" s="2" customFormat="1" ht="16.75">
      <c r="A77" s="99"/>
      <c r="B77" s="133" t="s">
        <v>236</v>
      </c>
      <c r="C77" s="134"/>
      <c r="D77" s="125"/>
      <c r="E77" s="126"/>
      <c r="F77" s="127"/>
      <c r="G77" s="28"/>
      <c r="H77" s="1"/>
      <c r="I77" s="1"/>
      <c r="J77" s="185"/>
      <c r="K77" s="185"/>
      <c r="L77" s="185"/>
      <c r="M77" s="185"/>
      <c r="N77" s="1"/>
      <c r="O77" s="1"/>
    </row>
    <row r="78" spans="1:15" s="2" customFormat="1" ht="30.75" customHeight="1">
      <c r="A78" s="100" t="s">
        <v>233</v>
      </c>
      <c r="B78" s="135" t="s">
        <v>67</v>
      </c>
      <c r="C78" s="129" t="s">
        <v>11</v>
      </c>
      <c r="D78" s="130">
        <v>1.0</v>
      </c>
      <c r="E78" s="136"/>
      <c r="F78" s="177"/>
      <c r="G78" s="29"/>
      <c r="H78" s="1"/>
      <c r="I78" s="1"/>
      <c r="J78" s="185"/>
      <c r="K78" s="185"/>
      <c r="L78" s="185"/>
      <c r="M78" s="185"/>
      <c r="N78" s="1"/>
      <c r="O78" s="1"/>
    </row>
    <row r="79" spans="1:15" s="2" customFormat="1" ht="21.75" customHeight="1">
      <c r="A79" s="107">
        <v>11.0</v>
      </c>
      <c r="B79" s="135" t="s">
        <v>68</v>
      </c>
      <c r="C79" s="129" t="s">
        <v>11</v>
      </c>
      <c r="D79" s="130">
        <v>1.0</v>
      </c>
      <c r="E79" s="136"/>
      <c r="F79" s="177"/>
      <c r="G79" s="30" t="s">
        <v>69</v>
      </c>
      <c r="H79" s="117"/>
      <c r="I79" s="14"/>
      <c r="J79" s="185"/>
      <c r="K79" s="185"/>
      <c r="L79" s="185"/>
      <c r="M79" s="186"/>
      <c r="N79" s="1"/>
      <c r="O79" s="1"/>
    </row>
    <row r="80" spans="1:15" s="2" customFormat="1" ht="21.75" customHeight="1">
      <c r="A80" s="19"/>
      <c r="B80" s="133" t="s">
        <v>234</v>
      </c>
      <c r="C80" s="134"/>
      <c r="D80" s="125"/>
      <c r="E80" s="126"/>
      <c r="F80" s="178"/>
      <c r="G80" s="31"/>
      <c r="H80" s="1"/>
      <c r="I80" s="1"/>
      <c r="J80" s="185"/>
      <c r="K80" s="185"/>
      <c r="L80" s="185"/>
      <c r="M80" s="186"/>
      <c r="N80" s="1"/>
      <c r="O80" s="1"/>
    </row>
    <row r="81" spans="1:1025" ht="21.75" customHeight="1">
      <c r="A81" s="20" t="s">
        <v>235</v>
      </c>
      <c r="B81" s="179" t="s">
        <v>78</v>
      </c>
      <c r="C81" s="143"/>
      <c r="D81" s="130"/>
      <c r="E81" s="136"/>
      <c r="F81" s="177"/>
      <c r="G81" s="32"/>
      <c r="H81" s="111"/>
      <c r="J81" s="185"/>
      <c r="K81" s="185"/>
      <c r="L81" s="185"/>
      <c r="M81" s="185"/>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c r="AJY81" s="2"/>
      <c r="AJZ81" s="2"/>
      <c r="AKA81" s="2"/>
      <c r="AKB81" s="2"/>
      <c r="AKC81" s="2"/>
      <c r="AKD81" s="2"/>
      <c r="AKE81" s="2"/>
      <c r="AKF81" s="2"/>
      <c r="AKG81" s="2"/>
      <c r="AKH81" s="2"/>
      <c r="AKI81" s="2"/>
      <c r="AKJ81" s="2"/>
      <c r="AKK81" s="2"/>
      <c r="AKL81" s="2"/>
      <c r="AKM81" s="2"/>
      <c r="AKN81" s="2"/>
      <c r="AKO81" s="2"/>
      <c r="AKP81" s="2"/>
      <c r="AKQ81" s="2"/>
      <c r="AKR81" s="2"/>
      <c r="AKS81" s="2"/>
      <c r="AKT81" s="2"/>
      <c r="AKU81" s="2"/>
      <c r="AKV81" s="2"/>
      <c r="AKW81" s="2"/>
      <c r="AKX81" s="2"/>
      <c r="AKY81" s="2"/>
      <c r="AKZ81" s="2"/>
      <c r="ALA81" s="2"/>
      <c r="ALB81" s="2"/>
      <c r="ALC81" s="2"/>
      <c r="ALD81" s="2"/>
      <c r="ALE81" s="2"/>
      <c r="ALF81" s="2"/>
      <c r="ALG81" s="2"/>
      <c r="ALH81" s="2"/>
      <c r="ALI81" s="2"/>
      <c r="ALJ81" s="2"/>
      <c r="ALK81" s="2"/>
      <c r="ALL81" s="2"/>
      <c r="ALM81" s="2"/>
      <c r="ALN81" s="2"/>
      <c r="ALO81" s="2"/>
      <c r="ALP81" s="2"/>
      <c r="ALQ81" s="2"/>
      <c r="ALR81" s="2"/>
      <c r="ALS81" s="2"/>
      <c r="ALT81" s="2"/>
      <c r="ALU81" s="2"/>
      <c r="ALV81" s="2"/>
      <c r="ALW81" s="2"/>
      <c r="ALX81" s="2"/>
      <c r="ALY81" s="2"/>
      <c r="ALZ81" s="2"/>
      <c r="AMA81" s="2"/>
      <c r="AMB81" s="2"/>
      <c r="AMC81" s="2"/>
      <c r="AMD81" s="2"/>
      <c r="AME81" s="2"/>
      <c r="AMF81" s="2"/>
      <c r="AMG81" s="2"/>
      <c r="AMH81" s="2"/>
      <c r="AMI81" s="2"/>
      <c r="AMJ81" s="2"/>
      <c r="AMK81" s="2"/>
    </row>
    <row r="82" spans="1:1025" ht="21.75" customHeight="1">
      <c r="A82" s="21"/>
      <c r="B82" s="180" t="s">
        <v>295</v>
      </c>
      <c r="C82" s="181"/>
      <c r="D82" s="181"/>
      <c r="E82" s="182"/>
      <c r="F82" s="183"/>
      <c r="G82" s="33"/>
      <c r="J82" s="185"/>
      <c r="K82" s="185"/>
      <c r="L82" s="185"/>
      <c r="M82" s="185"/>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c r="AJY82" s="2"/>
      <c r="AJZ82" s="2"/>
      <c r="AKA82" s="2"/>
      <c r="AKB82" s="2"/>
      <c r="AKC82" s="2"/>
      <c r="AKD82" s="2"/>
      <c r="AKE82" s="2"/>
      <c r="AKF82" s="2"/>
      <c r="AKG82" s="2"/>
      <c r="AKH82" s="2"/>
      <c r="AKI82" s="2"/>
      <c r="AKJ82" s="2"/>
      <c r="AKK82" s="2"/>
      <c r="AKL82" s="2"/>
      <c r="AKM82" s="2"/>
      <c r="AKN82" s="2"/>
      <c r="AKO82" s="2"/>
      <c r="AKP82" s="2"/>
      <c r="AKQ82" s="2"/>
      <c r="AKR82" s="2"/>
      <c r="AKS82" s="2"/>
      <c r="AKT82" s="2"/>
      <c r="AKU82" s="2"/>
      <c r="AKV82" s="2"/>
      <c r="AKW82" s="2"/>
      <c r="AKX82" s="2"/>
      <c r="AKY82" s="2"/>
      <c r="AKZ82" s="2"/>
      <c r="ALA82" s="2"/>
      <c r="ALB82" s="2"/>
      <c r="ALC82" s="2"/>
      <c r="ALD82" s="2"/>
      <c r="ALE82" s="2"/>
      <c r="ALF82" s="2"/>
      <c r="ALG82" s="2"/>
      <c r="ALH82" s="2"/>
      <c r="ALI82" s="2"/>
      <c r="ALJ82" s="2"/>
      <c r="ALK82" s="2"/>
      <c r="ALL82" s="2"/>
      <c r="ALM82" s="2"/>
      <c r="ALN82" s="2"/>
      <c r="ALO82" s="2"/>
      <c r="ALP82" s="2"/>
      <c r="ALQ82" s="2"/>
      <c r="ALR82" s="2"/>
      <c r="ALS82" s="2"/>
      <c r="ALT82" s="2"/>
      <c r="ALU82" s="2"/>
      <c r="ALV82" s="2"/>
      <c r="ALW82" s="2"/>
      <c r="ALX82" s="2"/>
      <c r="ALY82" s="2"/>
      <c r="ALZ82" s="2"/>
      <c r="AMA82" s="2"/>
      <c r="AMB82" s="2"/>
      <c r="AMC82" s="2"/>
      <c r="AMD82" s="2"/>
      <c r="AME82" s="2"/>
      <c r="AMF82" s="2"/>
      <c r="AMG82" s="2"/>
      <c r="AMH82" s="2"/>
      <c r="AMI82" s="2"/>
      <c r="AMJ82" s="2"/>
      <c r="AMK82" s="2"/>
    </row>
    <row r="83" spans="1:1025" ht="21.75" customHeight="1">
      <c r="A83" s="196" t="s">
        <v>200</v>
      </c>
      <c r="B83" s="197"/>
      <c r="C83" s="197"/>
      <c r="D83" s="197"/>
      <c r="E83" s="197"/>
      <c r="F83" s="197"/>
      <c r="G83" s="198"/>
      <c r="J83" s="185"/>
      <c r="K83" s="185"/>
      <c r="L83" s="185"/>
      <c r="M83" s="185"/>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c r="AJY83" s="2"/>
      <c r="AJZ83" s="2"/>
      <c r="AKA83" s="2"/>
      <c r="AKB83" s="2"/>
      <c r="AKC83" s="2"/>
      <c r="AKD83" s="2"/>
      <c r="AKE83" s="2"/>
      <c r="AKF83" s="2"/>
      <c r="AKG83" s="2"/>
      <c r="AKH83" s="2"/>
      <c r="AKI83" s="2"/>
      <c r="AKJ83" s="2"/>
      <c r="AKK83" s="2"/>
      <c r="AKL83" s="2"/>
      <c r="AKM83" s="2"/>
      <c r="AKN83" s="2"/>
      <c r="AKO83" s="2"/>
      <c r="AKP83" s="2"/>
      <c r="AKQ83" s="2"/>
      <c r="AKR83" s="2"/>
      <c r="AKS83" s="2"/>
      <c r="AKT83" s="2"/>
      <c r="AKU83" s="2"/>
      <c r="AKV83" s="2"/>
      <c r="AKW83" s="2"/>
      <c r="AKX83" s="2"/>
      <c r="AKY83" s="2"/>
      <c r="AKZ83" s="2"/>
      <c r="ALA83" s="2"/>
      <c r="ALB83" s="2"/>
      <c r="ALC83" s="2"/>
      <c r="ALD83" s="2"/>
      <c r="ALE83" s="2"/>
      <c r="ALF83" s="2"/>
      <c r="ALG83" s="2"/>
      <c r="ALH83" s="2"/>
      <c r="ALI83" s="2"/>
      <c r="ALJ83" s="2"/>
      <c r="ALK83" s="2"/>
      <c r="ALL83" s="2"/>
      <c r="ALM83" s="2"/>
      <c r="ALN83" s="2"/>
      <c r="ALO83" s="2"/>
      <c r="ALP83" s="2"/>
      <c r="ALQ83" s="2"/>
      <c r="ALR83" s="2"/>
      <c r="ALS83" s="2"/>
      <c r="ALT83" s="2"/>
      <c r="ALU83" s="2"/>
      <c r="ALV83" s="2"/>
      <c r="ALW83" s="2"/>
      <c r="ALX83" s="2"/>
      <c r="ALY83" s="2"/>
      <c r="ALZ83" s="2"/>
      <c r="AMA83" s="2"/>
      <c r="AMB83" s="2"/>
      <c r="AMC83" s="2"/>
      <c r="AMD83" s="2"/>
      <c r="AME83" s="2"/>
      <c r="AMF83" s="2"/>
      <c r="AMG83" s="2"/>
      <c r="AMH83" s="2"/>
      <c r="AMI83" s="2"/>
      <c r="AMJ83" s="2"/>
      <c r="AMK83" s="2"/>
    </row>
    <row r="84" spans="1:1025" ht="21.75" customHeight="1">
      <c r="A84" s="199"/>
      <c r="B84" s="200"/>
      <c r="C84" s="200"/>
      <c r="D84" s="200"/>
      <c r="E84" s="200"/>
      <c r="F84" s="200"/>
      <c r="G84" s="201"/>
      <c r="J84" s="185"/>
      <c r="K84" s="185"/>
      <c r="L84" s="185"/>
      <c r="M84" s="185"/>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c r="AJY84" s="2"/>
      <c r="AJZ84" s="2"/>
      <c r="AKA84" s="2"/>
      <c r="AKB84" s="2"/>
      <c r="AKC84" s="2"/>
      <c r="AKD84" s="2"/>
      <c r="AKE84" s="2"/>
      <c r="AKF84" s="2"/>
      <c r="AKG84" s="2"/>
      <c r="AKH84" s="2"/>
      <c r="AKI84" s="2"/>
      <c r="AKJ84" s="2"/>
      <c r="AKK84" s="2"/>
      <c r="AKL84" s="2"/>
      <c r="AKM84" s="2"/>
      <c r="AKN84" s="2"/>
      <c r="AKO84" s="2"/>
      <c r="AKP84" s="2"/>
      <c r="AKQ84" s="2"/>
      <c r="AKR84" s="2"/>
      <c r="AKS84" s="2"/>
      <c r="AKT84" s="2"/>
      <c r="AKU84" s="2"/>
      <c r="AKV84" s="2"/>
      <c r="AKW84" s="2"/>
      <c r="AKX84" s="2"/>
      <c r="AKY84" s="2"/>
      <c r="AKZ84" s="2"/>
      <c r="ALA84" s="2"/>
      <c r="ALB84" s="2"/>
      <c r="ALC84" s="2"/>
      <c r="ALD84" s="2"/>
      <c r="ALE84" s="2"/>
      <c r="ALF84" s="2"/>
      <c r="ALG84" s="2"/>
      <c r="ALH84" s="2"/>
      <c r="ALI84" s="2"/>
      <c r="ALJ84" s="2"/>
      <c r="ALK84" s="2"/>
      <c r="ALL84" s="2"/>
      <c r="ALM84" s="2"/>
      <c r="ALN84" s="2"/>
      <c r="ALO84" s="2"/>
      <c r="ALP84" s="2"/>
      <c r="ALQ84" s="2"/>
      <c r="ALR84" s="2"/>
      <c r="ALS84" s="2"/>
      <c r="ALT84" s="2"/>
      <c r="ALU84" s="2"/>
      <c r="ALV84" s="2"/>
      <c r="ALW84" s="2"/>
      <c r="ALX84" s="2"/>
      <c r="ALY84" s="2"/>
      <c r="ALZ84" s="2"/>
      <c r="AMA84" s="2"/>
      <c r="AMB84" s="2"/>
      <c r="AMC84" s="2"/>
      <c r="AMD84" s="2"/>
      <c r="AME84" s="2"/>
      <c r="AMF84" s="2"/>
      <c r="AMG84" s="2"/>
      <c r="AMH84" s="2"/>
      <c r="AMI84" s="2"/>
      <c r="AMJ84" s="2"/>
      <c r="AMK84" s="2"/>
    </row>
    <row r="85" spans="1:1025" ht="21.75" customHeight="1">
      <c r="A85" s="202"/>
      <c r="B85" s="203"/>
      <c r="C85" s="203"/>
      <c r="D85" s="203"/>
      <c r="E85" s="203"/>
      <c r="F85" s="203"/>
      <c r="G85" s="203"/>
      <c r="J85" s="185"/>
      <c r="K85" s="185"/>
      <c r="L85" s="185"/>
      <c r="M85" s="185"/>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c r="AJY85" s="2"/>
      <c r="AJZ85" s="2"/>
      <c r="AKA85" s="2"/>
      <c r="AKB85" s="2"/>
      <c r="AKC85" s="2"/>
      <c r="AKD85" s="2"/>
      <c r="AKE85" s="2"/>
      <c r="AKF85" s="2"/>
      <c r="AKG85" s="2"/>
      <c r="AKH85" s="2"/>
      <c r="AKI85" s="2"/>
      <c r="AKJ85" s="2"/>
      <c r="AKK85" s="2"/>
      <c r="AKL85" s="2"/>
      <c r="AKM85" s="2"/>
      <c r="AKN85" s="2"/>
      <c r="AKO85" s="2"/>
      <c r="AKP85" s="2"/>
      <c r="AKQ85" s="2"/>
      <c r="AKR85" s="2"/>
      <c r="AKS85" s="2"/>
      <c r="AKT85" s="2"/>
      <c r="AKU85" s="2"/>
      <c r="AKV85" s="2"/>
      <c r="AKW85" s="2"/>
      <c r="AKX85" s="2"/>
      <c r="AKY85" s="2"/>
      <c r="AKZ85" s="2"/>
      <c r="ALA85" s="2"/>
      <c r="ALB85" s="2"/>
      <c r="ALC85" s="2"/>
      <c r="ALD85" s="2"/>
      <c r="ALE85" s="2"/>
      <c r="ALF85" s="2"/>
      <c r="ALG85" s="2"/>
      <c r="ALH85" s="2"/>
      <c r="ALI85" s="2"/>
      <c r="ALJ85" s="2"/>
      <c r="ALK85" s="2"/>
      <c r="ALL85" s="2"/>
      <c r="ALM85" s="2"/>
      <c r="ALN85" s="2"/>
      <c r="ALO85" s="2"/>
      <c r="ALP85" s="2"/>
      <c r="ALQ85" s="2"/>
      <c r="ALR85" s="2"/>
      <c r="ALS85" s="2"/>
      <c r="ALT85" s="2"/>
      <c r="ALU85" s="2"/>
      <c r="ALV85" s="2"/>
      <c r="ALW85" s="2"/>
      <c r="ALX85" s="2"/>
      <c r="ALY85" s="2"/>
      <c r="ALZ85" s="2"/>
      <c r="AMA85" s="2"/>
      <c r="AMB85" s="2"/>
      <c r="AMC85" s="2"/>
      <c r="AMD85" s="2"/>
      <c r="AME85" s="2"/>
      <c r="AMF85" s="2"/>
      <c r="AMG85" s="2"/>
      <c r="AMH85" s="2"/>
      <c r="AMI85" s="2"/>
      <c r="AMJ85" s="2"/>
      <c r="AMK85" s="2"/>
    </row>
    <row r="86" spans="1:13" ht="21.75" customHeight="1">
      <c r="A86" s="203"/>
      <c r="B86" s="203"/>
      <c r="C86" s="203"/>
      <c r="D86" s="203"/>
      <c r="E86" s="203"/>
      <c r="F86" s="203"/>
      <c r="G86" s="203"/>
      <c r="J86" s="185"/>
      <c r="K86" s="185"/>
      <c r="L86" s="185"/>
      <c r="M86" s="185"/>
    </row>
    <row r="87" spans="1:13" ht="21.75" customHeight="1">
      <c r="A87" s="203"/>
      <c r="B87" s="203"/>
      <c r="C87" s="203"/>
      <c r="D87" s="203"/>
      <c r="E87" s="203"/>
      <c r="F87" s="203"/>
      <c r="G87" s="203"/>
      <c r="J87" s="185"/>
      <c r="K87" s="185"/>
      <c r="L87" s="185"/>
      <c r="M87" s="185"/>
    </row>
    <row r="88" spans="1:13" ht="21.75" customHeight="1">
      <c r="A88" s="203"/>
      <c r="B88" s="203"/>
      <c r="C88" s="203"/>
      <c r="D88" s="203"/>
      <c r="E88" s="203"/>
      <c r="F88" s="203"/>
      <c r="G88" s="203"/>
      <c r="J88" s="185"/>
      <c r="K88" s="185"/>
      <c r="L88" s="185"/>
      <c r="M88" s="185"/>
    </row>
    <row r="89" spans="1:13" ht="21.75" customHeight="1">
      <c r="A89" s="203"/>
      <c r="B89" s="203"/>
      <c r="C89" s="203"/>
      <c r="D89" s="203"/>
      <c r="E89" s="203"/>
      <c r="F89" s="203"/>
      <c r="G89" s="203"/>
      <c r="J89" s="185"/>
      <c r="K89" s="185"/>
      <c r="L89" s="185"/>
      <c r="M89" s="186"/>
    </row>
    <row r="90" spans="1:13" ht="16.75">
      <c r="A90" s="203"/>
      <c r="B90" s="203"/>
      <c r="C90" s="203"/>
      <c r="D90" s="203"/>
      <c r="E90" s="203"/>
      <c r="F90" s="203"/>
      <c r="G90" s="203"/>
      <c r="J90" s="185"/>
      <c r="K90" s="185"/>
      <c r="L90" s="185"/>
      <c r="M90" s="186"/>
    </row>
    <row r="91" spans="1:13" ht="17.15" customHeight="1">
      <c r="A91" s="203"/>
      <c r="B91" s="203"/>
      <c r="C91" s="203"/>
      <c r="D91" s="203"/>
      <c r="E91" s="203"/>
      <c r="F91" s="203"/>
      <c r="G91" s="203"/>
      <c r="M91" s="112"/>
    </row>
    <row r="92" spans="1:13" ht="16.75">
      <c r="A92" s="203"/>
      <c r="B92" s="203"/>
      <c r="C92" s="203"/>
      <c r="D92" s="203"/>
      <c r="E92" s="203"/>
      <c r="F92" s="203"/>
      <c r="G92" s="203"/>
      <c r="M92" s="112"/>
    </row>
    <row r="93" spans="1:13" ht="16.75">
      <c r="A93" s="203"/>
      <c r="B93" s="203"/>
      <c r="C93" s="203"/>
      <c r="D93" s="203"/>
      <c r="E93" s="203"/>
      <c r="F93" s="203"/>
      <c r="G93" s="203"/>
      <c r="J93" s="35"/>
      <c r="K93" s="35"/>
      <c r="L93" s="35"/>
      <c r="M93" s="113"/>
    </row>
  </sheetData>
  <sheetProtection password="CC3D" sheet="1" objects="1" scenarios="1"/>
  <mergeCells count="9">
    <mergeCell ref="A83:G84"/>
    <mergeCell ref="A85:G93"/>
    <mergeCell ref="B5:D5"/>
    <mergeCell ref="F5:G5"/>
    <mergeCell ref="A1:G1"/>
    <mergeCell ref="A2:G2"/>
    <mergeCell ref="F3:G3"/>
    <mergeCell ref="B4:D4"/>
    <mergeCell ref="F4:G4"/>
  </mergeCells>
  <pageMargins left="0.25" right="0.25" top="0.75" bottom="0.75" header="0.3" footer="0.3"/>
  <pageSetup fitToHeight="0" horizontalDpi="1200" verticalDpi="1200" orientation="portrait" paperSize="9" r:id="rId2"/>
  <headerFooter>
    <oddFooter>&amp;C第 &amp;P 頁，共 &amp;N 頁</oddFooter>
  </headerFooter>
  <rowBreaks count="3" manualBreakCount="3">
    <brk id="32" max="6" man="1"/>
    <brk id="64" max="6" man="1"/>
    <brk id="93" max="6" man="1"/>
  </row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L19"/>
  <sheetViews>
    <sheetView view="pageBreakPreview" zoomScale="85" zoomScaleNormal="100" zoomScaleSheetLayoutView="85" workbookViewId="0" topLeftCell="A1">
      <selection pane="topLeft" activeCell="D5" sqref="D5"/>
    </sheetView>
  </sheetViews>
  <sheetFormatPr defaultColWidth="8.765" defaultRowHeight="12.45"/>
  <cols>
    <col min="1" max="1" width="13" style="37" customWidth="1"/>
    <col min="2" max="2" width="10.125" style="37" customWidth="1"/>
    <col min="3" max="8" width="14.875" style="37" customWidth="1"/>
    <col min="9" max="10" width="8.75" style="37"/>
    <col min="11" max="11" width="11" style="37" bestFit="1" customWidth="1"/>
    <col min="12" max="16384" width="8.75" style="37"/>
  </cols>
  <sheetData>
    <row r="1" spans="1:12" ht="24.45">
      <c r="A1" s="212" t="s">
        <v>82</v>
      </c>
      <c r="B1" s="212"/>
      <c r="C1" s="212"/>
      <c r="D1" s="212"/>
      <c r="E1" s="212"/>
      <c r="F1" s="212"/>
      <c r="G1" s="212"/>
      <c r="H1" s="212"/>
      <c r="I1" s="36"/>
      <c r="J1" s="36"/>
      <c r="K1" s="36"/>
      <c r="L1" s="36"/>
    </row>
    <row r="2" spans="1:12" ht="34.5" customHeight="1">
      <c r="A2" s="86" t="s">
        <v>186</v>
      </c>
      <c r="B2" s="213" t="s">
        <v>201</v>
      </c>
      <c r="C2" s="213"/>
      <c r="D2" s="213"/>
      <c r="E2" s="213"/>
      <c r="F2" s="213"/>
      <c r="G2" s="213"/>
      <c r="H2" s="88" t="s">
        <v>187</v>
      </c>
      <c r="I2" s="36"/>
      <c r="J2" s="36"/>
      <c r="K2" s="36"/>
      <c r="L2" s="36"/>
    </row>
    <row r="3" spans="1:12" ht="32.25" customHeight="1">
      <c r="A3" s="214"/>
      <c r="B3" s="215"/>
      <c r="C3" s="38" t="s">
        <v>83</v>
      </c>
      <c r="D3" s="39" t="s">
        <v>188</v>
      </c>
      <c r="E3" s="39" t="s">
        <v>189</v>
      </c>
      <c r="F3" s="39" t="s">
        <v>190</v>
      </c>
      <c r="G3" s="39" t="s">
        <v>191</v>
      </c>
      <c r="H3" s="39" t="s">
        <v>192</v>
      </c>
      <c r="I3" s="36"/>
      <c r="J3" s="36"/>
      <c r="K3" s="36"/>
      <c r="L3" s="36"/>
    </row>
    <row r="4" spans="1:12" ht="60.75" customHeight="1">
      <c r="A4" s="208" t="s">
        <v>193</v>
      </c>
      <c r="B4" s="207"/>
      <c r="C4" s="41">
        <f>SUM(D4:H4)</f>
        <v>1223516.0</v>
      </c>
      <c r="D4" s="41">
        <f>SUM('分年預算月報表(參考)'!I4:T4)+SUM('分年預算月報表(參考)'!I6:T6)+SUM('分年預算月報表(參考)'!I8:T8)+SUM('分年預算月報表(參考)'!I11:T11)</f>
        <v>14516.400000000001</v>
      </c>
      <c r="E4" s="41">
        <f>SUM('分年預算月報表(參考)'!U4:AF4)+SUM('分年預算月報表(參考)'!U6:AF6)+SUM('分年預算月報表(參考)'!U8:AF8)+SUM('分年預算月報表(參考)'!U11:AF11)</f>
        <v>315476.82</v>
      </c>
      <c r="F4" s="41">
        <f>SUM('分年預算月報表(參考)'!AG4:AR4)+SUM('分年預算月報表(參考)'!AG6:AR6)+SUM('分年預算月報表(參考)'!AG8:AR8)+SUM('分年預算月報表(參考)'!AG11:AR11)</f>
        <v>588245.65</v>
      </c>
      <c r="G4" s="41">
        <f>SUM('分年預算月報表(參考)'!AS4:BD4)+SUM('分年預算月報表(參考)'!AS6:BD6)+SUM('分年預算月報表(參考)'!AS8:BD8)+SUM('分年預算月報表(參考)'!AS11:BD11)</f>
        <v>250845.88000000003</v>
      </c>
      <c r="H4" s="41">
        <f>SUM('分年預算月報表(參考)'!BE4+'分年預算月報表(參考)'!BE6+'分年預算月報表(參考)'!BE8+'分年預算月報表(參考)'!BE11)</f>
        <v>54431.249999999665</v>
      </c>
      <c r="I4" s="36"/>
      <c r="J4" s="36"/>
      <c r="K4" s="36"/>
      <c r="L4" s="36"/>
    </row>
    <row r="5" spans="1:12" ht="54" customHeight="1">
      <c r="A5" s="206" t="s">
        <v>194</v>
      </c>
      <c r="B5" s="207"/>
      <c r="C5" s="41">
        <f>SUM(D5:H5)</f>
        <v>33894.0</v>
      </c>
      <c r="D5" s="41">
        <f>SUM('分年預算月報表(參考)'!I9:T9)</f>
        <v>1200.0</v>
      </c>
      <c r="E5" s="41">
        <f>SUM('分年預算月報表(參考)'!U9:AF9)</f>
        <v>10400.0</v>
      </c>
      <c r="F5" s="41">
        <f>SUM('分年預算月報表(參考)'!AG9:AR9)</f>
        <v>12000.0</v>
      </c>
      <c r="G5" s="41">
        <f>SUM('分年預算月報表(參考)'!AS9:BD9)</f>
        <v>9700.0</v>
      </c>
      <c r="H5" s="41">
        <f>'分年預算月報表(參考)'!BE9</f>
        <v>594.0</v>
      </c>
      <c r="I5" s="36"/>
      <c r="J5" s="36" t="s">
        <v>84</v>
      </c>
      <c r="K5" s="36" t="s">
        <v>84</v>
      </c>
      <c r="L5" s="36" t="s">
        <v>84</v>
      </c>
    </row>
    <row r="6" spans="1:12" ht="54.75" customHeight="1">
      <c r="A6" s="216" t="s">
        <v>195</v>
      </c>
      <c r="B6" s="217"/>
      <c r="C6" s="41">
        <f>SUM(D6:H6)</f>
        <v>75660.0</v>
      </c>
      <c r="D6" s="41">
        <f>SUM('分年預算月報表(參考)'!I10:T10)+SUM('分年預算月報表(參考)'!I12:T13)</f>
        <v>700.0</v>
      </c>
      <c r="E6" s="41">
        <f>SUM('分年預算月報表(參考)'!U10:AF10)+SUM('分年預算月報表(參考)'!U12:AF13)</f>
        <v>10815.666666666668</v>
      </c>
      <c r="F6" s="41">
        <f>SUM('分年預算月報表(參考)'!AG10:AR10)+SUM('分年預算月報表(參考)'!AG12:AR13)</f>
        <v>13365.666666666668</v>
      </c>
      <c r="G6" s="41">
        <f>SUM('分年預算月報表(參考)'!AS10:BD10)+SUM('分年預算月報表(參考)'!AS12:BD13)</f>
        <v>49395.666666666664</v>
      </c>
      <c r="H6" s="41">
        <f>'分年預算月報表(參考)'!BE10+'分年預算月報表(參考)'!BE12+'分年預算月報表(參考)'!BE13</f>
        <v>1383.0</v>
      </c>
      <c r="I6" s="36"/>
      <c r="J6" s="36"/>
      <c r="K6" s="36"/>
      <c r="L6" s="36"/>
    </row>
    <row r="7" spans="1:12" ht="54" customHeight="1" hidden="1">
      <c r="A7" s="206" t="s">
        <v>85</v>
      </c>
      <c r="B7" s="207"/>
      <c r="C7" s="41">
        <f t="shared" si="0" ref="C7:C8">SUM(E7:H7)</f>
        <v>0.0</v>
      </c>
      <c r="D7" s="41"/>
      <c r="E7" s="41"/>
      <c r="F7" s="41"/>
      <c r="G7" s="41"/>
      <c r="H7" s="40"/>
      <c r="I7" s="36"/>
      <c r="J7" s="36"/>
      <c r="K7" s="36"/>
      <c r="L7" s="36"/>
    </row>
    <row r="8" spans="1:12" ht="51.75" customHeight="1" hidden="1">
      <c r="A8" s="206" t="s">
        <v>86</v>
      </c>
      <c r="B8" s="207"/>
      <c r="C8" s="41">
        <f t="shared" si="0"/>
        <v>0.0</v>
      </c>
      <c r="D8" s="41"/>
      <c r="E8" s="41"/>
      <c r="F8" s="41"/>
      <c r="G8" s="41"/>
      <c r="H8" s="40"/>
      <c r="I8" s="36"/>
      <c r="J8" s="36"/>
      <c r="K8" s="36"/>
      <c r="L8" s="36"/>
    </row>
    <row r="9" spans="1:12" ht="67.5" customHeight="1">
      <c r="A9" s="208" t="s">
        <v>196</v>
      </c>
      <c r="B9" s="207"/>
      <c r="C9" s="41">
        <f>SUM(D9:H9)</f>
        <v>1333069.9999999998</v>
      </c>
      <c r="D9" s="41">
        <f>D4+D5+D6</f>
        <v>16416.4</v>
      </c>
      <c r="E9" s="41">
        <f t="shared" si="1" ref="E9:F9">E4+E5+E6</f>
        <v>336692.4866666667</v>
      </c>
      <c r="F9" s="41">
        <f t="shared" si="1"/>
        <v>613611.3166666667</v>
      </c>
      <c r="G9" s="41">
        <f>G4+G5+G6</f>
        <v>309941.5466666667</v>
      </c>
      <c r="H9" s="41">
        <f>H4+H5+H6</f>
        <v>56408.249999999665</v>
      </c>
      <c r="I9" s="36"/>
      <c r="J9" s="36"/>
      <c r="K9" s="42" t="s">
        <v>84</v>
      </c>
      <c r="L9" s="36"/>
    </row>
    <row r="10" spans="1:12" ht="84" customHeight="1">
      <c r="A10" s="209" t="s">
        <v>198</v>
      </c>
      <c r="B10" s="210"/>
      <c r="C10" s="210"/>
      <c r="D10" s="210"/>
      <c r="E10" s="210"/>
      <c r="F10" s="210"/>
      <c r="G10" s="210"/>
      <c r="H10" s="210"/>
      <c r="I10" s="36"/>
      <c r="J10" s="36"/>
      <c r="K10" s="36"/>
      <c r="L10" s="36"/>
    </row>
    <row r="11" spans="1:8" ht="12.45">
      <c r="A11" s="211"/>
      <c r="B11" s="211"/>
      <c r="C11" s="211"/>
      <c r="D11" s="211"/>
      <c r="E11" s="211"/>
      <c r="F11" s="211"/>
      <c r="G11" s="211"/>
      <c r="H11" s="211"/>
    </row>
    <row r="12" spans="1:8" ht="12.45">
      <c r="A12" s="211"/>
      <c r="B12" s="211"/>
      <c r="C12" s="211"/>
      <c r="D12" s="211"/>
      <c r="E12" s="211"/>
      <c r="F12" s="211"/>
      <c r="G12" s="211"/>
      <c r="H12" s="211"/>
    </row>
    <row r="13" spans="1:8" ht="12.45">
      <c r="A13" s="211"/>
      <c r="B13" s="211"/>
      <c r="C13" s="211"/>
      <c r="D13" s="211"/>
      <c r="E13" s="211"/>
      <c r="F13" s="211"/>
      <c r="G13" s="211"/>
      <c r="H13" s="211"/>
    </row>
    <row r="15" spans="2:3" ht="14.15">
      <c r="B15" s="87" t="s">
        <v>94</v>
      </c>
      <c r="C15" s="37">
        <f>1182770000+35790425+30000+700000+4500000+455000</f>
        <v>1.224245425E9</v>
      </c>
    </row>
    <row r="16" spans="2:3" ht="14.15">
      <c r="B16" s="87" t="s">
        <v>197</v>
      </c>
      <c r="C16" s="37">
        <v>3.3894E7</v>
      </c>
    </row>
    <row r="17" spans="2:3" ht="14.15">
      <c r="B17" s="87" t="s">
        <v>115</v>
      </c>
      <c r="C17" s="37">
        <f>ROUND(C15*0.0128/10000,0)*10000</f>
        <v>1.567E7</v>
      </c>
    </row>
    <row r="18" spans="2:3" ht="14.15">
      <c r="B18" s="87" t="s">
        <v>72</v>
      </c>
      <c r="C18" s="37">
        <f>ROUND(C15*0.03/10000,0)*10000</f>
        <v>3.673E7</v>
      </c>
    </row>
    <row r="19" spans="2:3" ht="14.15">
      <c r="B19" s="87" t="s">
        <v>121</v>
      </c>
      <c r="C19" s="37">
        <f>ROUND(C15*0.019/10000,0)*10000</f>
        <v>2.326E7</v>
      </c>
    </row>
  </sheetData>
  <sheetProtection password="CC3D" sheet="1" objects="1" scenarios="1"/>
  <mergeCells count="10">
    <mergeCell ref="A7:B7"/>
    <mergeCell ref="A8:B8"/>
    <mergeCell ref="A9:B9"/>
    <mergeCell ref="A10:H13"/>
    <mergeCell ref="A1:H1"/>
    <mergeCell ref="B2:G2"/>
    <mergeCell ref="A3:B3"/>
    <mergeCell ref="A4:B4"/>
    <mergeCell ref="A5:B5"/>
    <mergeCell ref="A6:B6"/>
  </mergeCells>
  <pageMargins left="0.7" right="0.7" top="0.75" bottom="0.75" header="0.3" footer="0.3"/>
  <pageSetup fitToHeight="0" orientation="portrait" paperSize="9" scale="68" r:id="rId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BI23"/>
  <sheetViews>
    <sheetView view="pageBreakPreview" zoomScale="85" zoomScaleNormal="100" zoomScaleSheetLayoutView="85" workbookViewId="0" topLeftCell="A1">
      <selection pane="topLeft" activeCell="F10" sqref="F10"/>
    </sheetView>
  </sheetViews>
  <sheetFormatPr defaultRowHeight="16.75"/>
  <cols>
    <col min="1" max="1" width="7.875" customWidth="1"/>
    <col min="2" max="2" width="4.5" customWidth="1"/>
    <col min="3" max="3" width="9" customWidth="1"/>
    <col min="4" max="28" width="6.125" style="83" customWidth="1"/>
    <col min="29" max="53" width="6.125" style="84" customWidth="1"/>
    <col min="54" max="56" width="6.125" style="85" customWidth="1"/>
    <col min="57" max="57" width="6.75" style="85" customWidth="1"/>
    <col min="58" max="58" width="10.875" customWidth="1"/>
    <col min="59" max="59" width="11" customWidth="1"/>
    <col min="60" max="60" width="17.125" customWidth="1"/>
    <col min="61" max="61" width="15" customWidth="1"/>
  </cols>
  <sheetData>
    <row r="1" spans="1:60" ht="31.5" customHeight="1" thickBot="1">
      <c r="A1" s="230" t="s">
        <v>202</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2"/>
      <c r="BH1" s="54" t="s">
        <v>90</v>
      </c>
    </row>
    <row r="2" spans="1:61" s="60" customFormat="1" ht="17.15" thickBot="1">
      <c r="A2" s="55"/>
      <c r="B2" s="233" t="s">
        <v>91</v>
      </c>
      <c r="C2" s="234"/>
      <c r="D2" s="56">
        <v>1.0</v>
      </c>
      <c r="E2" s="56">
        <v>2.0</v>
      </c>
      <c r="F2" s="56">
        <v>3.0</v>
      </c>
      <c r="G2" s="56">
        <v>4.0</v>
      </c>
      <c r="H2" s="56">
        <v>5.0</v>
      </c>
      <c r="I2" s="56">
        <v>6.0</v>
      </c>
      <c r="J2" s="56">
        <v>7.0</v>
      </c>
      <c r="K2" s="56">
        <v>8.0</v>
      </c>
      <c r="L2" s="56">
        <v>9.0</v>
      </c>
      <c r="M2" s="56">
        <v>10.0</v>
      </c>
      <c r="N2" s="56">
        <v>11.0</v>
      </c>
      <c r="O2" s="56">
        <v>12.0</v>
      </c>
      <c r="P2" s="56">
        <v>13.0</v>
      </c>
      <c r="Q2" s="56">
        <v>14.0</v>
      </c>
      <c r="R2" s="56">
        <v>15.0</v>
      </c>
      <c r="S2" s="56">
        <v>16.0</v>
      </c>
      <c r="T2" s="56">
        <v>17.0</v>
      </c>
      <c r="U2" s="56">
        <v>18.0</v>
      </c>
      <c r="V2" s="56">
        <v>19.0</v>
      </c>
      <c r="W2" s="56">
        <v>20.0</v>
      </c>
      <c r="X2" s="56">
        <v>21.0</v>
      </c>
      <c r="Y2" s="56">
        <v>22.0</v>
      </c>
      <c r="Z2" s="56">
        <v>23.0</v>
      </c>
      <c r="AA2" s="56">
        <v>24.0</v>
      </c>
      <c r="AB2" s="56">
        <v>25.0</v>
      </c>
      <c r="AC2" s="56">
        <v>26.0</v>
      </c>
      <c r="AD2" s="56">
        <v>27.0</v>
      </c>
      <c r="AE2" s="56">
        <v>28.0</v>
      </c>
      <c r="AF2" s="56">
        <v>29.0</v>
      </c>
      <c r="AG2" s="56">
        <v>30.0</v>
      </c>
      <c r="AH2" s="56">
        <v>31.0</v>
      </c>
      <c r="AI2" s="56">
        <v>32.0</v>
      </c>
      <c r="AJ2" s="56">
        <v>33.0</v>
      </c>
      <c r="AK2" s="56">
        <v>34.0</v>
      </c>
      <c r="AL2" s="56">
        <v>35.0</v>
      </c>
      <c r="AM2" s="56">
        <v>36.0</v>
      </c>
      <c r="AN2" s="56">
        <v>37.0</v>
      </c>
      <c r="AO2" s="56">
        <v>38.0</v>
      </c>
      <c r="AP2" s="56">
        <v>39.0</v>
      </c>
      <c r="AQ2" s="56">
        <v>40.0</v>
      </c>
      <c r="AR2" s="56">
        <v>41.0</v>
      </c>
      <c r="AS2" s="56">
        <v>42.0</v>
      </c>
      <c r="AT2" s="56">
        <v>43.0</v>
      </c>
      <c r="AU2" s="56">
        <v>44.0</v>
      </c>
      <c r="AV2" s="56">
        <v>45.0</v>
      </c>
      <c r="AW2" s="56">
        <v>46.0</v>
      </c>
      <c r="AX2" s="56">
        <v>47.0</v>
      </c>
      <c r="AY2" s="56">
        <v>48.0</v>
      </c>
      <c r="AZ2" s="56">
        <v>49.0</v>
      </c>
      <c r="BA2" s="56">
        <v>50.0</v>
      </c>
      <c r="BB2" s="56">
        <v>51.0</v>
      </c>
      <c r="BC2" s="56">
        <v>52.0</v>
      </c>
      <c r="BD2" s="56">
        <v>53.0</v>
      </c>
      <c r="BE2" s="56">
        <v>54.0</v>
      </c>
      <c r="BF2" s="57" t="s">
        <v>92</v>
      </c>
      <c r="BG2" s="58" t="s">
        <v>93</v>
      </c>
      <c r="BH2" s="59">
        <f>1182770+BH3+BH4+BH5</f>
        <v>1188455.0</v>
      </c>
      <c r="BI2" s="60" t="s">
        <v>94</v>
      </c>
    </row>
    <row r="3" spans="1:61" ht="16.75">
      <c r="A3" s="61" t="s">
        <v>95</v>
      </c>
      <c r="B3" s="235" t="s">
        <v>96</v>
      </c>
      <c r="C3" s="236"/>
      <c r="D3" s="237" t="s">
        <v>97</v>
      </c>
      <c r="E3" s="237"/>
      <c r="F3" s="237"/>
      <c r="G3" s="237"/>
      <c r="H3" s="237"/>
      <c r="I3" s="237"/>
      <c r="J3" s="237"/>
      <c r="K3" s="237"/>
      <c r="L3" s="237"/>
      <c r="M3" s="237"/>
      <c r="N3" s="237"/>
      <c r="O3" s="237"/>
      <c r="P3" s="237"/>
      <c r="Q3" s="237"/>
      <c r="R3" s="237"/>
      <c r="S3" s="237"/>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9"/>
      <c r="BH3" s="59">
        <v>455.0</v>
      </c>
      <c r="BI3" t="s">
        <v>98</v>
      </c>
    </row>
    <row r="4" spans="1:61" s="60" customFormat="1" ht="34" customHeight="1">
      <c r="A4" s="62" t="s">
        <v>99</v>
      </c>
      <c r="B4" s="225" t="s">
        <v>100</v>
      </c>
      <c r="C4" s="226"/>
      <c r="D4" s="63">
        <v>0.0</v>
      </c>
      <c r="E4" s="63">
        <v>0.0</v>
      </c>
      <c r="F4" s="63"/>
      <c r="G4" s="63">
        <v>0.0</v>
      </c>
      <c r="H4" s="63">
        <v>0.0</v>
      </c>
      <c r="I4" s="63">
        <v>0.0</v>
      </c>
      <c r="J4" s="63">
        <v>0.0</v>
      </c>
      <c r="K4" s="63">
        <v>0.0</v>
      </c>
      <c r="L4" s="63">
        <v>0.0</v>
      </c>
      <c r="M4" s="63">
        <v>0.0</v>
      </c>
      <c r="N4" s="63">
        <v>0.0</v>
      </c>
      <c r="O4" s="63">
        <v>0.0</v>
      </c>
      <c r="P4" s="63">
        <v>0.0</v>
      </c>
      <c r="Q4" s="63">
        <v>0.0</v>
      </c>
      <c r="R4" s="63">
        <v>0.0</v>
      </c>
      <c r="S4" s="63">
        <v>0.0</v>
      </c>
      <c r="T4" s="63">
        <v>0.0</v>
      </c>
      <c r="U4" s="63">
        <v>0.0</v>
      </c>
      <c r="V4" s="63">
        <v>0.0</v>
      </c>
      <c r="W4" s="63">
        <v>0.0</v>
      </c>
      <c r="X4" s="63">
        <v>0.0</v>
      </c>
      <c r="Y4" s="63">
        <v>0.0</v>
      </c>
      <c r="Z4" s="63">
        <v>0.0</v>
      </c>
      <c r="AA4" s="63">
        <v>0.0</v>
      </c>
      <c r="AB4" s="63">
        <v>0.0</v>
      </c>
      <c r="AC4" s="63">
        <v>0.0</v>
      </c>
      <c r="AD4" s="63">
        <v>0.0</v>
      </c>
      <c r="AE4" s="63">
        <v>0.0</v>
      </c>
      <c r="AF4" s="63">
        <v>0.0</v>
      </c>
      <c r="AG4" s="63">
        <v>0.0</v>
      </c>
      <c r="AH4" s="63">
        <v>0.0</v>
      </c>
      <c r="AI4" s="63">
        <v>0.0</v>
      </c>
      <c r="AJ4" s="63">
        <v>0.0</v>
      </c>
      <c r="AK4" s="63">
        <v>0.0</v>
      </c>
      <c r="AL4" s="63">
        <v>0.0</v>
      </c>
      <c r="AM4" s="63">
        <v>0.0</v>
      </c>
      <c r="AN4" s="63">
        <v>0.0</v>
      </c>
      <c r="AO4" s="63">
        <v>0.0</v>
      </c>
      <c r="AP4" s="63">
        <v>0.0</v>
      </c>
      <c r="AQ4" s="63">
        <v>0.0</v>
      </c>
      <c r="AR4" s="63">
        <v>0.0</v>
      </c>
      <c r="AS4" s="63">
        <v>0.0</v>
      </c>
      <c r="AT4" s="63">
        <v>0.0</v>
      </c>
      <c r="AU4" s="63">
        <v>0.0</v>
      </c>
      <c r="AV4" s="63">
        <v>0.0</v>
      </c>
      <c r="AW4" s="63">
        <v>0.0</v>
      </c>
      <c r="AX4" s="63">
        <v>0.0</v>
      </c>
      <c r="AY4" s="63">
        <v>0.0</v>
      </c>
      <c r="AZ4" s="63">
        <v>0.0</v>
      </c>
      <c r="BA4" s="63">
        <v>0.0</v>
      </c>
      <c r="BB4" s="63">
        <v>0.0</v>
      </c>
      <c r="BC4" s="63">
        <v>0.0</v>
      </c>
      <c r="BD4" s="63">
        <v>0.0</v>
      </c>
      <c r="BE4" s="64">
        <v>0.0</v>
      </c>
      <c r="BF4" s="65">
        <f>SUM(D4:BE4)</f>
        <v>0.0</v>
      </c>
      <c r="BG4" s="66"/>
      <c r="BH4" s="59">
        <v>730.0</v>
      </c>
      <c r="BI4" s="60" t="s">
        <v>101</v>
      </c>
    </row>
    <row r="5" spans="1:61" s="60" customFormat="1" ht="34" customHeight="1">
      <c r="A5" s="62" t="s">
        <v>102</v>
      </c>
      <c r="B5" s="225" t="s">
        <v>103</v>
      </c>
      <c r="C5" s="226"/>
      <c r="D5" s="63">
        <v>0.0</v>
      </c>
      <c r="E5" s="63">
        <v>0.0</v>
      </c>
      <c r="F5" s="63">
        <v>0.0</v>
      </c>
      <c r="G5" s="63">
        <v>0.0</v>
      </c>
      <c r="H5" s="63">
        <v>0.0</v>
      </c>
      <c r="I5" s="63">
        <v>0.0</v>
      </c>
      <c r="J5" s="63">
        <v>0.0</v>
      </c>
      <c r="K5" s="63">
        <v>0.0</v>
      </c>
      <c r="L5" s="63">
        <v>0.0</v>
      </c>
      <c r="M5" s="63">
        <v>0.0</v>
      </c>
      <c r="N5" s="63">
        <v>0.0</v>
      </c>
      <c r="O5" s="63">
        <v>0.0</v>
      </c>
      <c r="P5" s="63">
        <v>0.0</v>
      </c>
      <c r="Q5" s="63">
        <v>0.0</v>
      </c>
      <c r="R5" s="63">
        <v>0.0</v>
      </c>
      <c r="S5" s="63">
        <v>0.0</v>
      </c>
      <c r="T5" s="63">
        <v>0.0</v>
      </c>
      <c r="U5" s="63">
        <v>0.0</v>
      </c>
      <c r="V5" s="63">
        <v>0.0</v>
      </c>
      <c r="W5" s="63">
        <v>0.0</v>
      </c>
      <c r="X5" s="63">
        <v>0.0</v>
      </c>
      <c r="Y5" s="63">
        <v>0.0</v>
      </c>
      <c r="Z5" s="63">
        <v>0.0</v>
      </c>
      <c r="AA5" s="63">
        <v>0.0</v>
      </c>
      <c r="AB5" s="63">
        <v>0.0</v>
      </c>
      <c r="AC5" s="63">
        <v>0.0</v>
      </c>
      <c r="AD5" s="63">
        <v>0.0</v>
      </c>
      <c r="AE5" s="63">
        <v>0.0</v>
      </c>
      <c r="AF5" s="63">
        <v>0.0</v>
      </c>
      <c r="AG5" s="63">
        <v>0.0</v>
      </c>
      <c r="AH5" s="63">
        <v>0.0</v>
      </c>
      <c r="AI5" s="63">
        <v>0.0</v>
      </c>
      <c r="AJ5" s="63">
        <v>0.0</v>
      </c>
      <c r="AK5" s="63">
        <v>0.0</v>
      </c>
      <c r="AL5" s="63">
        <v>0.0</v>
      </c>
      <c r="AM5" s="63">
        <v>0.0</v>
      </c>
      <c r="AN5" s="63">
        <v>0.0</v>
      </c>
      <c r="AO5" s="63">
        <v>0.0</v>
      </c>
      <c r="AP5" s="63">
        <v>0.0</v>
      </c>
      <c r="AQ5" s="63">
        <v>0.0</v>
      </c>
      <c r="AR5" s="63">
        <v>0.0</v>
      </c>
      <c r="AS5" s="63">
        <v>0.0</v>
      </c>
      <c r="AT5" s="63">
        <v>0.0</v>
      </c>
      <c r="AU5" s="63">
        <v>0.0</v>
      </c>
      <c r="AV5" s="63">
        <v>0.0</v>
      </c>
      <c r="AW5" s="63">
        <v>0.0</v>
      </c>
      <c r="AX5" s="63">
        <v>0.0</v>
      </c>
      <c r="AY5" s="63">
        <v>0.0</v>
      </c>
      <c r="AZ5" s="63">
        <v>0.0</v>
      </c>
      <c r="BA5" s="63">
        <v>0.0</v>
      </c>
      <c r="BB5" s="63">
        <v>0.0</v>
      </c>
      <c r="BC5" s="63">
        <v>0.0</v>
      </c>
      <c r="BD5" s="63">
        <v>0.0</v>
      </c>
      <c r="BE5" s="64">
        <f t="shared" si="0" ref="BE5:BE11">BF5-SUM(D5:BD5)</f>
        <v>0.0</v>
      </c>
      <c r="BF5" s="65">
        <v>0.0</v>
      </c>
      <c r="BG5" s="67"/>
      <c r="BH5" s="59">
        <v>4500.0</v>
      </c>
      <c r="BI5" s="60" t="s">
        <v>104</v>
      </c>
    </row>
    <row r="6" spans="1:61" s="60" customFormat="1" ht="34" customHeight="1">
      <c r="A6" s="224" t="s">
        <v>105</v>
      </c>
      <c r="B6" s="225" t="s">
        <v>106</v>
      </c>
      <c r="C6" s="226"/>
      <c r="D6" s="63">
        <v>0.0</v>
      </c>
      <c r="E6" s="63">
        <v>0.0</v>
      </c>
      <c r="F6" s="63">
        <v>0.0</v>
      </c>
      <c r="G6" s="63">
        <v>0.0</v>
      </c>
      <c r="H6" s="63">
        <v>0.0</v>
      </c>
      <c r="I6" s="63">
        <v>0.0</v>
      </c>
      <c r="J6" s="63">
        <v>0.0</v>
      </c>
      <c r="K6" s="63">
        <v>0.0</v>
      </c>
      <c r="L6" s="63">
        <v>0.0</v>
      </c>
      <c r="M6" s="63">
        <v>0.0</v>
      </c>
      <c r="N6" s="63">
        <v>0.0</v>
      </c>
      <c r="O6" s="63">
        <v>0.0</v>
      </c>
      <c r="P6" s="63">
        <v>0.0</v>
      </c>
      <c r="Q6" s="63">
        <v>0.0</v>
      </c>
      <c r="R6" s="63">
        <v>200.0</v>
      </c>
      <c r="S6" s="63">
        <v>0.0</v>
      </c>
      <c r="T6" s="63">
        <v>0.0</v>
      </c>
      <c r="U6" s="63">
        <v>4500.0</v>
      </c>
      <c r="V6" s="63">
        <f>$BH$6*V19/100</f>
        <v>6452.3279999999995</v>
      </c>
      <c r="W6" s="63">
        <f>$BH$6*W19/100</f>
        <v>10753.88</v>
      </c>
      <c r="X6" s="63">
        <f t="shared" si="1" ref="X6:AY6">$BH$6*X19/100</f>
        <v>12904.655999999999</v>
      </c>
      <c r="Y6" s="63">
        <f t="shared" si="1"/>
        <v>12904.655999999999</v>
      </c>
      <c r="Z6" s="63">
        <f t="shared" si="1"/>
        <v>21507.76</v>
      </c>
      <c r="AA6" s="63">
        <f t="shared" si="1"/>
        <v>32261.64</v>
      </c>
      <c r="AB6" s="63">
        <f t="shared" si="1"/>
        <v>32261.64</v>
      </c>
      <c r="AC6" s="63">
        <f t="shared" si="1"/>
        <v>32261.64</v>
      </c>
      <c r="AD6" s="63">
        <f t="shared" si="1"/>
        <v>32261.64</v>
      </c>
      <c r="AE6" s="63">
        <f t="shared" si="1"/>
        <v>43015.52</v>
      </c>
      <c r="AF6" s="63">
        <f t="shared" si="1"/>
        <v>43015.52</v>
      </c>
      <c r="AG6" s="63">
        <f t="shared" si="1"/>
        <v>43015.52</v>
      </c>
      <c r="AH6" s="63">
        <f t="shared" si="1"/>
        <v>43015.52</v>
      </c>
      <c r="AI6" s="63">
        <f t="shared" si="1"/>
        <v>43015.52</v>
      </c>
      <c r="AJ6" s="63">
        <f t="shared" si="1"/>
        <v>43015.52</v>
      </c>
      <c r="AK6" s="63">
        <f t="shared" si="1"/>
        <v>43015.52</v>
      </c>
      <c r="AL6" s="63">
        <f t="shared" si="1"/>
        <v>43015.52</v>
      </c>
      <c r="AM6" s="63">
        <f t="shared" si="1"/>
        <v>43015.52</v>
      </c>
      <c r="AN6" s="63">
        <f t="shared" si="1"/>
        <v>43015.52</v>
      </c>
      <c r="AO6" s="63">
        <f t="shared" si="1"/>
        <v>43015.52</v>
      </c>
      <c r="AP6" s="63">
        <f t="shared" si="1"/>
        <v>43015.52</v>
      </c>
      <c r="AQ6" s="63">
        <f t="shared" si="1"/>
        <v>53769.4</v>
      </c>
      <c r="AR6" s="63">
        <f t="shared" si="1"/>
        <v>53769.4</v>
      </c>
      <c r="AS6" s="63">
        <f t="shared" si="1"/>
        <v>43015.52</v>
      </c>
      <c r="AT6" s="63">
        <f t="shared" si="1"/>
        <v>32261.64</v>
      </c>
      <c r="AU6" s="63">
        <f t="shared" si="1"/>
        <v>32261.64</v>
      </c>
      <c r="AV6" s="63">
        <f t="shared" si="1"/>
        <v>32261.64</v>
      </c>
      <c r="AW6" s="63">
        <f t="shared" si="1"/>
        <v>32261.64</v>
      </c>
      <c r="AX6" s="63">
        <f t="shared" si="1"/>
        <v>21507.76</v>
      </c>
      <c r="AY6" s="63">
        <f t="shared" si="1"/>
        <v>10753.88</v>
      </c>
      <c r="AZ6" s="63">
        <v>0.0</v>
      </c>
      <c r="BA6" s="63">
        <v>0.0</v>
      </c>
      <c r="BB6" s="63">
        <v>255.0</v>
      </c>
      <c r="BC6" s="63">
        <v>0.0</v>
      </c>
      <c r="BD6" s="63">
        <v>0.0</v>
      </c>
      <c r="BE6" s="64">
        <f t="shared" si="0"/>
        <v>48814.399999999674</v>
      </c>
      <c r="BF6" s="65">
        <f>BH6</f>
        <v>1075388.0</v>
      </c>
      <c r="BG6" s="66"/>
      <c r="BH6" s="59">
        <f>1182770+BH3+BH5-BH11</f>
        <v>1075388.0</v>
      </c>
      <c r="BI6" s="60" t="s">
        <v>107</v>
      </c>
    </row>
    <row r="7" spans="1:60" s="60" customFormat="1" ht="34" customHeight="1">
      <c r="A7" s="224"/>
      <c r="B7" s="227" t="s">
        <v>108</v>
      </c>
      <c r="C7" s="68" t="s">
        <v>109</v>
      </c>
      <c r="D7" s="63">
        <v>0.0</v>
      </c>
      <c r="E7" s="63">
        <v>0.0</v>
      </c>
      <c r="F7" s="63">
        <v>0.0</v>
      </c>
      <c r="G7" s="63">
        <v>0.0</v>
      </c>
      <c r="H7" s="63">
        <v>0.0</v>
      </c>
      <c r="I7" s="63">
        <v>0.0</v>
      </c>
      <c r="J7" s="63">
        <v>0.0</v>
      </c>
      <c r="K7" s="63">
        <v>0.0</v>
      </c>
      <c r="L7" s="63">
        <v>0.0</v>
      </c>
      <c r="M7" s="63">
        <v>0.0</v>
      </c>
      <c r="N7" s="63">
        <v>0.0</v>
      </c>
      <c r="O7" s="63">
        <v>0.0</v>
      </c>
      <c r="P7" s="63">
        <v>0.0</v>
      </c>
      <c r="Q7" s="63">
        <v>0.0</v>
      </c>
      <c r="R7" s="63">
        <v>0.0</v>
      </c>
      <c r="S7" s="63">
        <v>0.0</v>
      </c>
      <c r="T7" s="63">
        <v>0.0</v>
      </c>
      <c r="U7" s="63">
        <v>0.0</v>
      </c>
      <c r="V7" s="63">
        <v>0.0</v>
      </c>
      <c r="W7" s="63">
        <v>0.0</v>
      </c>
      <c r="X7" s="63">
        <v>0.0</v>
      </c>
      <c r="Y7" s="63">
        <v>0.0</v>
      </c>
      <c r="Z7" s="63">
        <v>0.0</v>
      </c>
      <c r="AA7" s="63">
        <v>0.0</v>
      </c>
      <c r="AB7" s="63">
        <v>0.0</v>
      </c>
      <c r="AC7" s="63">
        <v>0.0</v>
      </c>
      <c r="AD7" s="63">
        <v>0.0</v>
      </c>
      <c r="AE7" s="63">
        <v>0.0</v>
      </c>
      <c r="AF7" s="63">
        <v>0.0</v>
      </c>
      <c r="AG7" s="63">
        <v>0.0</v>
      </c>
      <c r="AH7" s="63">
        <v>0.0</v>
      </c>
      <c r="AI7" s="63">
        <v>0.0</v>
      </c>
      <c r="AJ7" s="63">
        <v>0.0</v>
      </c>
      <c r="AK7" s="63">
        <v>0.0</v>
      </c>
      <c r="AL7" s="63">
        <v>0.0</v>
      </c>
      <c r="AM7" s="63">
        <v>0.0</v>
      </c>
      <c r="AN7" s="63">
        <v>0.0</v>
      </c>
      <c r="AO7" s="63">
        <v>0.0</v>
      </c>
      <c r="AP7" s="63">
        <v>0.0</v>
      </c>
      <c r="AQ7" s="63">
        <v>0.0</v>
      </c>
      <c r="AR7" s="63">
        <v>0.0</v>
      </c>
      <c r="AS7" s="63">
        <v>0.0</v>
      </c>
      <c r="AT7" s="63">
        <v>0.0</v>
      </c>
      <c r="AU7" s="63">
        <v>0.0</v>
      </c>
      <c r="AV7" s="63">
        <v>0.0</v>
      </c>
      <c r="AW7" s="63">
        <v>0.0</v>
      </c>
      <c r="AX7" s="63">
        <v>0.0</v>
      </c>
      <c r="AY7" s="63">
        <v>0.0</v>
      </c>
      <c r="AZ7" s="63">
        <v>0.0</v>
      </c>
      <c r="BA7" s="63">
        <v>0.0</v>
      </c>
      <c r="BB7" s="63">
        <v>0.0</v>
      </c>
      <c r="BC7" s="63">
        <v>0.0</v>
      </c>
      <c r="BD7" s="63">
        <v>0.0</v>
      </c>
      <c r="BE7" s="64">
        <f t="shared" si="0"/>
        <v>0.0</v>
      </c>
      <c r="BF7" s="65">
        <v>0.0</v>
      </c>
      <c r="BG7" s="66"/>
      <c r="BH7" s="69"/>
    </row>
    <row r="8" spans="1:61" s="60" customFormat="1" ht="34" customHeight="1">
      <c r="A8" s="224"/>
      <c r="B8" s="227"/>
      <c r="C8" s="68" t="s">
        <v>110</v>
      </c>
      <c r="D8" s="63">
        <v>0.0</v>
      </c>
      <c r="E8" s="63">
        <v>0.0</v>
      </c>
      <c r="F8" s="63">
        <v>0.0</v>
      </c>
      <c r="G8" s="63">
        <v>0.0</v>
      </c>
      <c r="H8" s="63">
        <v>0.0</v>
      </c>
      <c r="I8" s="63">
        <v>0.0</v>
      </c>
      <c r="J8" s="63">
        <v>0.0</v>
      </c>
      <c r="K8" s="63">
        <v>0.0</v>
      </c>
      <c r="L8" s="63">
        <v>0.0</v>
      </c>
      <c r="M8" s="63">
        <v>0.0</v>
      </c>
      <c r="N8" s="63">
        <v>0.0</v>
      </c>
      <c r="O8" s="63">
        <v>0.0</v>
      </c>
      <c r="P8" s="63">
        <f>$BH$8*P21/100</f>
        <v>2863.28</v>
      </c>
      <c r="Q8" s="63">
        <f t="shared" si="2" ref="Q8:BD8">$BH$8*Q21/100</f>
        <v>2863.28</v>
      </c>
      <c r="R8" s="63">
        <f t="shared" si="2"/>
        <v>2863.28</v>
      </c>
      <c r="S8" s="63">
        <f t="shared" si="2"/>
        <v>2863.28</v>
      </c>
      <c r="T8" s="63">
        <f t="shared" si="2"/>
        <v>2863.28</v>
      </c>
      <c r="U8" s="63">
        <f>$BH$8*U21/100</f>
        <v>3579.1</v>
      </c>
      <c r="V8" s="63">
        <f t="shared" si="2"/>
        <v>3579.1</v>
      </c>
      <c r="W8" s="63">
        <f t="shared" si="2"/>
        <v>3579.1</v>
      </c>
      <c r="X8" s="63">
        <f t="shared" si="2"/>
        <v>3579.1</v>
      </c>
      <c r="Y8" s="63">
        <f t="shared" si="2"/>
        <v>3579.1</v>
      </c>
      <c r="Z8" s="63">
        <f t="shared" si="2"/>
        <v>0.0</v>
      </c>
      <c r="AA8" s="63">
        <f t="shared" si="2"/>
        <v>0.0</v>
      </c>
      <c r="AB8" s="63">
        <f t="shared" si="2"/>
        <v>0.0</v>
      </c>
      <c r="AC8" s="63">
        <f t="shared" si="2"/>
        <v>0.0</v>
      </c>
      <c r="AD8" s="63">
        <f t="shared" si="2"/>
        <v>0.0</v>
      </c>
      <c r="AE8" s="63">
        <f t="shared" si="2"/>
        <v>0.0</v>
      </c>
      <c r="AF8" s="63">
        <f t="shared" si="2"/>
        <v>0.0</v>
      </c>
      <c r="AG8" s="63">
        <f t="shared" si="2"/>
        <v>0.0</v>
      </c>
      <c r="AH8" s="63">
        <f t="shared" si="2"/>
        <v>0.0</v>
      </c>
      <c r="AI8" s="63">
        <f t="shared" si="2"/>
        <v>0.0</v>
      </c>
      <c r="AJ8" s="63">
        <f t="shared" si="2"/>
        <v>0.0</v>
      </c>
      <c r="AK8" s="63">
        <f t="shared" si="2"/>
        <v>0.0</v>
      </c>
      <c r="AL8" s="63">
        <f t="shared" si="2"/>
        <v>0.0</v>
      </c>
      <c r="AM8" s="63">
        <f t="shared" si="2"/>
        <v>0.0</v>
      </c>
      <c r="AN8" s="63">
        <f t="shared" si="2"/>
        <v>0.0</v>
      </c>
      <c r="AO8" s="63">
        <f t="shared" si="2"/>
        <v>0.0</v>
      </c>
      <c r="AP8" s="63">
        <f t="shared" si="2"/>
        <v>0.0</v>
      </c>
      <c r="AQ8" s="63">
        <f t="shared" si="2"/>
        <v>0.0</v>
      </c>
      <c r="AR8" s="63">
        <f t="shared" si="2"/>
        <v>0.0</v>
      </c>
      <c r="AS8" s="63">
        <f t="shared" si="2"/>
        <v>0.0</v>
      </c>
      <c r="AT8" s="63">
        <f t="shared" si="2"/>
        <v>0.0</v>
      </c>
      <c r="AU8" s="63">
        <f t="shared" si="2"/>
        <v>0.0</v>
      </c>
      <c r="AV8" s="63">
        <f t="shared" si="2"/>
        <v>0.0</v>
      </c>
      <c r="AW8" s="63">
        <f t="shared" si="2"/>
        <v>0.0</v>
      </c>
      <c r="AX8" s="63">
        <f t="shared" si="2"/>
        <v>0.0</v>
      </c>
      <c r="AY8" s="63">
        <f t="shared" si="2"/>
        <v>0.0</v>
      </c>
      <c r="AZ8" s="63">
        <f t="shared" si="2"/>
        <v>3579.1</v>
      </c>
      <c r="BA8" s="63">
        <f t="shared" si="2"/>
        <v>0.0</v>
      </c>
      <c r="BB8" s="63">
        <f t="shared" si="2"/>
        <v>0.0</v>
      </c>
      <c r="BC8" s="63">
        <f t="shared" si="2"/>
        <v>0.0</v>
      </c>
      <c r="BD8" s="63">
        <f t="shared" si="2"/>
        <v>0.0</v>
      </c>
      <c r="BE8" s="64">
        <f t="shared" si="0"/>
        <v>0.0</v>
      </c>
      <c r="BF8" s="65">
        <f>BH8</f>
        <v>35791.0</v>
      </c>
      <c r="BG8" s="66"/>
      <c r="BH8" s="59">
        <v>35791.0</v>
      </c>
      <c r="BI8" s="60" t="s">
        <v>111</v>
      </c>
    </row>
    <row r="9" spans="1:61" s="60" customFormat="1" ht="34" customHeight="1">
      <c r="A9" s="224"/>
      <c r="B9" s="227"/>
      <c r="C9" s="68" t="s">
        <v>112</v>
      </c>
      <c r="D9" s="63">
        <v>0.0</v>
      </c>
      <c r="E9" s="63">
        <v>0.0</v>
      </c>
      <c r="F9" s="63">
        <v>0.0</v>
      </c>
      <c r="G9" s="63">
        <v>0.0</v>
      </c>
      <c r="H9" s="63">
        <v>0.0</v>
      </c>
      <c r="I9" s="63">
        <v>0.0</v>
      </c>
      <c r="J9" s="63">
        <v>0.0</v>
      </c>
      <c r="K9" s="63">
        <v>0.0</v>
      </c>
      <c r="L9" s="63">
        <v>0.0</v>
      </c>
      <c r="M9" s="63">
        <v>0.0</v>
      </c>
      <c r="N9" s="63">
        <v>0.0</v>
      </c>
      <c r="O9" s="63">
        <v>0.0</v>
      </c>
      <c r="P9" s="63">
        <v>0.0</v>
      </c>
      <c r="Q9" s="63">
        <v>0.0</v>
      </c>
      <c r="R9" s="63">
        <v>0.0</v>
      </c>
      <c r="S9" s="63">
        <v>600.0</v>
      </c>
      <c r="T9" s="63">
        <v>600.0</v>
      </c>
      <c r="U9" s="63">
        <v>600.0</v>
      </c>
      <c r="V9" s="63">
        <v>600.0</v>
      </c>
      <c r="W9" s="63">
        <v>600.0</v>
      </c>
      <c r="X9" s="63">
        <v>600.0</v>
      </c>
      <c r="Y9" s="63">
        <v>1000.0</v>
      </c>
      <c r="Z9" s="63">
        <v>1000.0</v>
      </c>
      <c r="AA9" s="63">
        <v>1000.0</v>
      </c>
      <c r="AB9" s="63">
        <v>1000.0</v>
      </c>
      <c r="AC9" s="63">
        <v>1000.0</v>
      </c>
      <c r="AD9" s="63">
        <v>1000.0</v>
      </c>
      <c r="AE9" s="63">
        <v>1000.0</v>
      </c>
      <c r="AF9" s="63">
        <v>1000.0</v>
      </c>
      <c r="AG9" s="63">
        <v>1000.0</v>
      </c>
      <c r="AH9" s="63">
        <v>1000.0</v>
      </c>
      <c r="AI9" s="63">
        <v>1000.0</v>
      </c>
      <c r="AJ9" s="63">
        <v>1000.0</v>
      </c>
      <c r="AK9" s="63">
        <v>1000.0</v>
      </c>
      <c r="AL9" s="63">
        <v>1000.0</v>
      </c>
      <c r="AM9" s="63">
        <v>1000.0</v>
      </c>
      <c r="AN9" s="63">
        <v>1000.0</v>
      </c>
      <c r="AO9" s="63">
        <v>1000.0</v>
      </c>
      <c r="AP9" s="63">
        <v>1000.0</v>
      </c>
      <c r="AQ9" s="63">
        <v>1000.0</v>
      </c>
      <c r="AR9" s="63">
        <v>1000.0</v>
      </c>
      <c r="AS9" s="63">
        <v>1000.0</v>
      </c>
      <c r="AT9" s="63">
        <v>1000.0</v>
      </c>
      <c r="AU9" s="63">
        <v>1000.0</v>
      </c>
      <c r="AV9" s="63">
        <v>1000.0</v>
      </c>
      <c r="AW9" s="63">
        <v>1000.0</v>
      </c>
      <c r="AX9" s="63">
        <v>1000.0</v>
      </c>
      <c r="AY9" s="63">
        <v>1000.0</v>
      </c>
      <c r="AZ9" s="63">
        <v>600.0</v>
      </c>
      <c r="BA9" s="63">
        <v>600.0</v>
      </c>
      <c r="BB9" s="63">
        <v>500.0</v>
      </c>
      <c r="BC9" s="63">
        <v>500.0</v>
      </c>
      <c r="BD9" s="63">
        <v>500.0</v>
      </c>
      <c r="BE9" s="64">
        <f>BH9-SUM(D9:BD9)</f>
        <v>594.0</v>
      </c>
      <c r="BF9" s="65">
        <f>SUM(D9:BE9)</f>
        <v>33894.0</v>
      </c>
      <c r="BG9" s="66"/>
      <c r="BH9" s="59">
        <v>33894.0</v>
      </c>
      <c r="BI9" s="60" t="s">
        <v>113</v>
      </c>
    </row>
    <row r="10" spans="1:61" s="60" customFormat="1" ht="34" customHeight="1">
      <c r="A10" s="224"/>
      <c r="B10" s="227"/>
      <c r="C10" s="68" t="s">
        <v>114</v>
      </c>
      <c r="D10" s="63">
        <v>0.0</v>
      </c>
      <c r="E10" s="63">
        <v>0.0</v>
      </c>
      <c r="F10" s="63"/>
      <c r="G10" s="63">
        <v>0.0</v>
      </c>
      <c r="H10" s="63">
        <v>0.0</v>
      </c>
      <c r="I10" s="63">
        <v>100.0</v>
      </c>
      <c r="J10" s="63">
        <v>0.0</v>
      </c>
      <c r="K10" s="63">
        <v>0.0</v>
      </c>
      <c r="L10" s="63">
        <v>0.0</v>
      </c>
      <c r="M10" s="63">
        <v>0.0</v>
      </c>
      <c r="N10" s="63">
        <v>0.0</v>
      </c>
      <c r="O10" s="63">
        <v>0.0</v>
      </c>
      <c r="P10" s="63">
        <v>0.0</v>
      </c>
      <c r="Q10" s="63">
        <v>0.0</v>
      </c>
      <c r="R10" s="63">
        <v>200.0</v>
      </c>
      <c r="S10" s="63">
        <v>200.0</v>
      </c>
      <c r="T10" s="63">
        <v>200.0</v>
      </c>
      <c r="U10" s="63">
        <v>200.0</v>
      </c>
      <c r="V10" s="63">
        <v>200.0</v>
      </c>
      <c r="W10" s="63">
        <v>250.0</v>
      </c>
      <c r="X10" s="63">
        <v>250.0</v>
      </c>
      <c r="Y10" s="63">
        <v>250.0</v>
      </c>
      <c r="Z10" s="63">
        <v>300.0</v>
      </c>
      <c r="AA10" s="63">
        <v>300.0</v>
      </c>
      <c r="AB10" s="63">
        <v>300.0</v>
      </c>
      <c r="AC10" s="63">
        <v>300.0</v>
      </c>
      <c r="AD10" s="63">
        <v>300.0</v>
      </c>
      <c r="AE10" s="63">
        <v>300.0</v>
      </c>
      <c r="AF10" s="63">
        <v>500.0</v>
      </c>
      <c r="AG10" s="63">
        <v>500.0</v>
      </c>
      <c r="AH10" s="63">
        <v>500.0</v>
      </c>
      <c r="AI10" s="63">
        <v>500.0</v>
      </c>
      <c r="AJ10" s="63">
        <v>500.0</v>
      </c>
      <c r="AK10" s="63">
        <v>500.0</v>
      </c>
      <c r="AL10" s="63">
        <v>500.0</v>
      </c>
      <c r="AM10" s="63">
        <v>500.0</v>
      </c>
      <c r="AN10" s="63">
        <v>500.0</v>
      </c>
      <c r="AO10" s="63">
        <v>500.0</v>
      </c>
      <c r="AP10" s="63">
        <v>500.0</v>
      </c>
      <c r="AQ10" s="63">
        <v>500.0</v>
      </c>
      <c r="AR10" s="63">
        <v>500.0</v>
      </c>
      <c r="AS10" s="63">
        <v>500.0</v>
      </c>
      <c r="AT10" s="63">
        <v>500.0</v>
      </c>
      <c r="AU10" s="63">
        <v>500.0</v>
      </c>
      <c r="AV10" s="63">
        <v>500.0</v>
      </c>
      <c r="AW10" s="63">
        <v>500.0</v>
      </c>
      <c r="AX10" s="63">
        <v>500.0</v>
      </c>
      <c r="AY10" s="63">
        <v>500.0</v>
      </c>
      <c r="AZ10" s="63">
        <v>500.0</v>
      </c>
      <c r="BA10" s="63">
        <v>500.0</v>
      </c>
      <c r="BB10" s="63">
        <v>300.0</v>
      </c>
      <c r="BC10" s="63">
        <v>300.0</v>
      </c>
      <c r="BD10" s="63">
        <v>200.0</v>
      </c>
      <c r="BE10" s="64">
        <f>BH10-SUM(D10:BD10)</f>
        <v>220.0</v>
      </c>
      <c r="BF10" s="65">
        <f>SUM(D10:BE10)</f>
        <v>15670.0</v>
      </c>
      <c r="BG10" s="66"/>
      <c r="BH10" s="59">
        <f>'分年預算表(參考)'!C17/1000</f>
        <v>15670.0</v>
      </c>
      <c r="BI10" s="60" t="s">
        <v>115</v>
      </c>
    </row>
    <row r="11" spans="1:61" s="60" customFormat="1" ht="34" customHeight="1">
      <c r="A11" s="224"/>
      <c r="B11" s="227"/>
      <c r="C11" s="70" t="s">
        <v>116</v>
      </c>
      <c r="D11" s="63">
        <v>0.0</v>
      </c>
      <c r="E11" s="63">
        <v>0.0</v>
      </c>
      <c r="F11" s="63">
        <v>0.0</v>
      </c>
      <c r="G11" s="63">
        <v>0.0</v>
      </c>
      <c r="H11" s="63">
        <v>0.0</v>
      </c>
      <c r="I11" s="63">
        <v>0.0</v>
      </c>
      <c r="J11" s="63">
        <v>0.0</v>
      </c>
      <c r="K11" s="63">
        <v>0.0</v>
      </c>
      <c r="L11" s="63">
        <v>0.0</v>
      </c>
      <c r="M11" s="63">
        <v>0.0</v>
      </c>
      <c r="N11" s="63">
        <v>0.0</v>
      </c>
      <c r="O11" s="63">
        <v>0.0</v>
      </c>
      <c r="P11" s="63">
        <v>0.0</v>
      </c>
      <c r="Q11" s="63">
        <v>0.0</v>
      </c>
      <c r="R11" s="63">
        <v>0.0</v>
      </c>
      <c r="S11" s="63">
        <v>0.0</v>
      </c>
      <c r="T11" s="63">
        <v>0.0</v>
      </c>
      <c r="U11" s="63">
        <v>0.0</v>
      </c>
      <c r="V11" s="63">
        <v>0.0</v>
      </c>
      <c r="W11" s="63">
        <v>0.0</v>
      </c>
      <c r="X11" s="63">
        <v>0.0</v>
      </c>
      <c r="Y11" s="63">
        <f>$BH$11*Y20/100</f>
        <v>561.685</v>
      </c>
      <c r="Z11" s="63">
        <f t="shared" si="3" ref="Z11:AY11">$BH$11*Z20/100</f>
        <v>561.685</v>
      </c>
      <c r="AA11" s="63">
        <f t="shared" si="3"/>
        <v>1123.37</v>
      </c>
      <c r="AB11" s="63">
        <f t="shared" si="3"/>
        <v>1123.37</v>
      </c>
      <c r="AC11" s="63">
        <f t="shared" si="3"/>
        <v>2246.74</v>
      </c>
      <c r="AD11" s="63">
        <f t="shared" si="3"/>
        <v>2246.74</v>
      </c>
      <c r="AE11" s="63">
        <f t="shared" si="3"/>
        <v>2246.74</v>
      </c>
      <c r="AF11" s="63">
        <f t="shared" si="3"/>
        <v>3370.11</v>
      </c>
      <c r="AG11" s="63">
        <f t="shared" si="3"/>
        <v>3370.11</v>
      </c>
      <c r="AH11" s="63">
        <f t="shared" si="3"/>
        <v>3370.11</v>
      </c>
      <c r="AI11" s="63">
        <f t="shared" si="3"/>
        <v>3370.11</v>
      </c>
      <c r="AJ11" s="63">
        <f t="shared" si="3"/>
        <v>4493.48</v>
      </c>
      <c r="AK11" s="63">
        <f t="shared" si="3"/>
        <v>4493.48</v>
      </c>
      <c r="AL11" s="63">
        <f t="shared" si="3"/>
        <v>4493.48</v>
      </c>
      <c r="AM11" s="63">
        <f t="shared" si="3"/>
        <v>4493.48</v>
      </c>
      <c r="AN11" s="63">
        <f t="shared" si="3"/>
        <v>4493.48</v>
      </c>
      <c r="AO11" s="63">
        <f t="shared" si="3"/>
        <v>4493.48</v>
      </c>
      <c r="AP11" s="63">
        <f t="shared" si="3"/>
        <v>4493.48</v>
      </c>
      <c r="AQ11" s="63">
        <f t="shared" si="3"/>
        <v>4493.48</v>
      </c>
      <c r="AR11" s="63">
        <f t="shared" si="3"/>
        <v>4493.48</v>
      </c>
      <c r="AS11" s="63">
        <f t="shared" si="3"/>
        <v>5616.85</v>
      </c>
      <c r="AT11" s="63">
        <f t="shared" si="3"/>
        <v>5616.85</v>
      </c>
      <c r="AU11" s="63">
        <f t="shared" si="3"/>
        <v>5616.85</v>
      </c>
      <c r="AV11" s="63">
        <f t="shared" si="3"/>
        <v>5616.85</v>
      </c>
      <c r="AW11" s="63">
        <f t="shared" si="3"/>
        <v>6740.22</v>
      </c>
      <c r="AX11" s="63">
        <f t="shared" si="3"/>
        <v>6740.22</v>
      </c>
      <c r="AY11" s="63">
        <f t="shared" si="3"/>
        <v>6740.22</v>
      </c>
      <c r="AZ11" s="63">
        <v>0.0</v>
      </c>
      <c r="BA11" s="63">
        <v>0.0</v>
      </c>
      <c r="BB11" s="63">
        <v>0.0</v>
      </c>
      <c r="BC11" s="63">
        <v>0.0</v>
      </c>
      <c r="BD11" s="63">
        <v>0.0</v>
      </c>
      <c r="BE11" s="64">
        <f t="shared" si="0"/>
        <v>5616.849999999991</v>
      </c>
      <c r="BF11" s="65">
        <f>BH11</f>
        <v>112337.0</v>
      </c>
      <c r="BG11" s="66"/>
      <c r="BH11" s="59">
        <v>112337.0</v>
      </c>
      <c r="BI11" s="60" t="s">
        <v>117</v>
      </c>
    </row>
    <row r="12" spans="1:61" s="60" customFormat="1" ht="34" customHeight="1">
      <c r="A12" s="71" t="s">
        <v>118</v>
      </c>
      <c r="B12" s="228" t="s">
        <v>119</v>
      </c>
      <c r="C12" s="226"/>
      <c r="D12" s="63">
        <v>0.0</v>
      </c>
      <c r="E12" s="63">
        <v>0.0</v>
      </c>
      <c r="F12" s="63">
        <v>0.0</v>
      </c>
      <c r="G12" s="63">
        <v>0.0</v>
      </c>
      <c r="H12" s="63">
        <v>0.0</v>
      </c>
      <c r="I12" s="63">
        <v>0.0</v>
      </c>
      <c r="J12" s="63">
        <v>0.0</v>
      </c>
      <c r="K12" s="63">
        <v>0.0</v>
      </c>
      <c r="L12" s="63">
        <v>0.0</v>
      </c>
      <c r="M12" s="63">
        <v>0.0</v>
      </c>
      <c r="N12" s="63">
        <v>0.0</v>
      </c>
      <c r="O12" s="63">
        <v>0.0</v>
      </c>
      <c r="P12" s="63">
        <v>0.0</v>
      </c>
      <c r="Q12" s="63">
        <v>0.0</v>
      </c>
      <c r="R12" s="63">
        <v>0.0</v>
      </c>
      <c r="S12" s="63">
        <v>0.0</v>
      </c>
      <c r="T12" s="63">
        <v>0.0</v>
      </c>
      <c r="U12" s="63">
        <v>0.0</v>
      </c>
      <c r="V12" s="63">
        <v>0.0</v>
      </c>
      <c r="W12" s="63">
        <v>0.0</v>
      </c>
      <c r="X12" s="63">
        <v>0.0</v>
      </c>
      <c r="Y12" s="63">
        <v>0.0</v>
      </c>
      <c r="Z12" s="63">
        <v>0.0</v>
      </c>
      <c r="AA12" s="63">
        <v>0.0</v>
      </c>
      <c r="AB12" s="63">
        <v>0.0</v>
      </c>
      <c r="AC12" s="63">
        <v>0.0</v>
      </c>
      <c r="AD12" s="63">
        <v>0.0</v>
      </c>
      <c r="AE12" s="63">
        <v>0.0</v>
      </c>
      <c r="AF12" s="63">
        <v>0.0</v>
      </c>
      <c r="AG12" s="63">
        <v>0.0</v>
      </c>
      <c r="AH12" s="63">
        <v>0.0</v>
      </c>
      <c r="AI12" s="63">
        <v>0.0</v>
      </c>
      <c r="AJ12" s="63">
        <v>0.0</v>
      </c>
      <c r="AK12" s="63">
        <v>0.0</v>
      </c>
      <c r="AL12" s="63">
        <v>0.0</v>
      </c>
      <c r="AM12" s="63">
        <v>0.0</v>
      </c>
      <c r="AN12" s="63">
        <v>0.0</v>
      </c>
      <c r="AO12" s="63">
        <v>0.0</v>
      </c>
      <c r="AP12" s="63">
        <v>0.0</v>
      </c>
      <c r="AQ12" s="63">
        <v>0.0</v>
      </c>
      <c r="AR12" s="63">
        <v>0.0</v>
      </c>
      <c r="AS12" s="63">
        <v>0.0</v>
      </c>
      <c r="AT12" s="63">
        <v>0.0</v>
      </c>
      <c r="AU12" s="63">
        <v>0.0</v>
      </c>
      <c r="AV12" s="63">
        <v>0.0</v>
      </c>
      <c r="AW12" s="63">
        <v>0.0</v>
      </c>
      <c r="AX12" s="63">
        <v>0.0</v>
      </c>
      <c r="AY12" s="63">
        <v>0.0</v>
      </c>
      <c r="AZ12" s="63">
        <v>0.0</v>
      </c>
      <c r="BA12" s="63">
        <v>0.0</v>
      </c>
      <c r="BB12" s="63">
        <v>0.0</v>
      </c>
      <c r="BC12" s="63">
        <v>0.0</v>
      </c>
      <c r="BD12" s="63">
        <v>36730.0</v>
      </c>
      <c r="BE12" s="64">
        <f>BH12-SUM(D12:BD12)</f>
        <v>0.0</v>
      </c>
      <c r="BF12" s="65">
        <f>SUM(D12:BE12)</f>
        <v>36730.0</v>
      </c>
      <c r="BG12" s="66"/>
      <c r="BH12" s="59">
        <f>'分年預算表(參考)'!C18/1000</f>
        <v>36730.0</v>
      </c>
      <c r="BI12" s="60" t="s">
        <v>72</v>
      </c>
    </row>
    <row r="13" spans="1:61" s="60" customFormat="1" ht="34" customHeight="1">
      <c r="A13" s="71" t="s">
        <v>120</v>
      </c>
      <c r="B13" s="228" t="s">
        <v>119</v>
      </c>
      <c r="C13" s="226"/>
      <c r="D13" s="63">
        <v>0.0</v>
      </c>
      <c r="E13" s="63">
        <v>0.0</v>
      </c>
      <c r="F13" s="63">
        <v>0.0</v>
      </c>
      <c r="G13" s="63">
        <v>0.0</v>
      </c>
      <c r="H13" s="63">
        <v>0.0</v>
      </c>
      <c r="I13" s="63">
        <v>0.0</v>
      </c>
      <c r="J13" s="63">
        <v>0.0</v>
      </c>
      <c r="K13" s="63">
        <v>0.0</v>
      </c>
      <c r="L13" s="63">
        <v>0.0</v>
      </c>
      <c r="M13" s="63">
        <v>0.0</v>
      </c>
      <c r="N13" s="63">
        <v>0.0</v>
      </c>
      <c r="O13" s="63">
        <v>0.0</v>
      </c>
      <c r="P13" s="63">
        <v>0.0</v>
      </c>
      <c r="Q13" s="63">
        <v>0.0</v>
      </c>
      <c r="R13" s="63">
        <v>0.0</v>
      </c>
      <c r="S13" s="63">
        <v>0.0</v>
      </c>
      <c r="T13" s="63">
        <v>0.0</v>
      </c>
      <c r="U13" s="63">
        <v>0.0</v>
      </c>
      <c r="V13" s="63">
        <v>0.0</v>
      </c>
      <c r="W13" s="63">
        <v>0.0</v>
      </c>
      <c r="X13" s="63">
        <v>0.0</v>
      </c>
      <c r="Y13" s="63">
        <v>0.0</v>
      </c>
      <c r="Z13" s="63">
        <v>0.0</v>
      </c>
      <c r="AA13" s="63">
        <v>0.0</v>
      </c>
      <c r="AB13" s="63">
        <v>0.0</v>
      </c>
      <c r="AC13" s="63">
        <v>0.0</v>
      </c>
      <c r="AD13" s="63">
        <v>0.0</v>
      </c>
      <c r="AE13" s="63">
        <v>0.0</v>
      </c>
      <c r="AF13" s="63">
        <f>BH13*0.95/3</f>
        <v>7365.666666666667</v>
      </c>
      <c r="AG13" s="63">
        <v>0.0</v>
      </c>
      <c r="AH13" s="63">
        <v>0.0</v>
      </c>
      <c r="AI13" s="63">
        <v>0.0</v>
      </c>
      <c r="AJ13" s="63">
        <v>0.0</v>
      </c>
      <c r="AK13" s="63">
        <v>0.0</v>
      </c>
      <c r="AL13" s="63">
        <v>0.0</v>
      </c>
      <c r="AM13" s="63">
        <v>0.0</v>
      </c>
      <c r="AN13" s="63">
        <v>0.0</v>
      </c>
      <c r="AO13" s="63">
        <v>0.0</v>
      </c>
      <c r="AP13" s="63">
        <v>0.0</v>
      </c>
      <c r="AQ13" s="63">
        <v>0.0</v>
      </c>
      <c r="AR13" s="63">
        <f>BH13*0.95/3</f>
        <v>7365.666666666667</v>
      </c>
      <c r="AS13" s="63">
        <v>0.0</v>
      </c>
      <c r="AT13" s="63">
        <v>0.0</v>
      </c>
      <c r="AU13" s="63">
        <v>0.0</v>
      </c>
      <c r="AV13" s="63">
        <v>0.0</v>
      </c>
      <c r="AW13" s="63">
        <v>0.0</v>
      </c>
      <c r="AX13" s="63">
        <v>0.0</v>
      </c>
      <c r="AY13" s="63">
        <v>0.0</v>
      </c>
      <c r="AZ13" s="63">
        <v>0.0</v>
      </c>
      <c r="BA13" s="63">
        <v>0.0</v>
      </c>
      <c r="BB13" s="63">
        <v>0.0</v>
      </c>
      <c r="BC13" s="63">
        <v>0.0</v>
      </c>
      <c r="BD13" s="63">
        <f>BH13*0.95/3</f>
        <v>7365.666666666667</v>
      </c>
      <c r="BE13" s="64">
        <f>BH13-SUM(D13:BD13)</f>
        <v>1163.0</v>
      </c>
      <c r="BF13" s="65">
        <f>SUM(D13:BE13)</f>
        <v>23260.0</v>
      </c>
      <c r="BG13" s="66"/>
      <c r="BH13" s="59">
        <f>'分年預算表(參考)'!C19/1000</f>
        <v>23260.0</v>
      </c>
      <c r="BI13" s="60" t="s">
        <v>121</v>
      </c>
    </row>
    <row r="14" spans="1:60" s="60" customFormat="1" ht="34" customHeight="1">
      <c r="A14" s="229" t="s">
        <v>122</v>
      </c>
      <c r="B14" s="225"/>
      <c r="C14" s="226"/>
      <c r="D14" s="63">
        <f>SUM(D4:D13)</f>
        <v>0.0</v>
      </c>
      <c r="E14" s="63">
        <f t="shared" si="4" ref="E14:BD14">SUM(E4:E13)</f>
        <v>0.0</v>
      </c>
      <c r="F14" s="63">
        <f t="shared" si="4"/>
        <v>0.0</v>
      </c>
      <c r="G14" s="63">
        <f t="shared" si="4"/>
        <v>0.0</v>
      </c>
      <c r="H14" s="63">
        <f t="shared" si="4"/>
        <v>0.0</v>
      </c>
      <c r="I14" s="63">
        <f t="shared" si="4"/>
        <v>100.0</v>
      </c>
      <c r="J14" s="63">
        <f t="shared" si="4"/>
        <v>0.0</v>
      </c>
      <c r="K14" s="63">
        <f t="shared" si="4"/>
        <v>0.0</v>
      </c>
      <c r="L14" s="63">
        <f t="shared" si="4"/>
        <v>0.0</v>
      </c>
      <c r="M14" s="63">
        <f t="shared" si="4"/>
        <v>0.0</v>
      </c>
      <c r="N14" s="63">
        <f t="shared" si="4"/>
        <v>0.0</v>
      </c>
      <c r="O14" s="63">
        <f t="shared" si="4"/>
        <v>0.0</v>
      </c>
      <c r="P14" s="63">
        <f t="shared" si="4"/>
        <v>2863.28</v>
      </c>
      <c r="Q14" s="63">
        <f t="shared" si="4"/>
        <v>2863.28</v>
      </c>
      <c r="R14" s="63">
        <f t="shared" si="4"/>
        <v>3263.28</v>
      </c>
      <c r="S14" s="63">
        <f t="shared" si="4"/>
        <v>3663.28</v>
      </c>
      <c r="T14" s="63">
        <f t="shared" si="4"/>
        <v>3663.28</v>
      </c>
      <c r="U14" s="63">
        <f t="shared" si="4"/>
        <v>8879.1</v>
      </c>
      <c r="V14" s="63">
        <f t="shared" si="4"/>
        <v>10831.428</v>
      </c>
      <c r="W14" s="63">
        <f t="shared" si="4"/>
        <v>15182.98</v>
      </c>
      <c r="X14" s="63">
        <f t="shared" si="4"/>
        <v>17333.755999999998</v>
      </c>
      <c r="Y14" s="63">
        <f t="shared" si="4"/>
        <v>18295.441</v>
      </c>
      <c r="Z14" s="63">
        <f t="shared" si="4"/>
        <v>23369.445</v>
      </c>
      <c r="AA14" s="63">
        <f t="shared" si="4"/>
        <v>34685.01</v>
      </c>
      <c r="AB14" s="63">
        <f t="shared" si="4"/>
        <v>34685.01</v>
      </c>
      <c r="AC14" s="63">
        <f t="shared" si="4"/>
        <v>35808.38</v>
      </c>
      <c r="AD14" s="63">
        <f t="shared" si="4"/>
        <v>35808.38</v>
      </c>
      <c r="AE14" s="63">
        <f t="shared" si="4"/>
        <v>46562.259999999995</v>
      </c>
      <c r="AF14" s="63">
        <f t="shared" si="4"/>
        <v>55251.29666666666</v>
      </c>
      <c r="AG14" s="63">
        <f t="shared" si="4"/>
        <v>47885.63</v>
      </c>
      <c r="AH14" s="63">
        <f t="shared" si="4"/>
        <v>47885.63</v>
      </c>
      <c r="AI14" s="63">
        <f t="shared" si="4"/>
        <v>47885.63</v>
      </c>
      <c r="AJ14" s="63">
        <f t="shared" si="4"/>
        <v>49009.0</v>
      </c>
      <c r="AK14" s="63">
        <f t="shared" si="4"/>
        <v>49009.0</v>
      </c>
      <c r="AL14" s="63">
        <f t="shared" si="4"/>
        <v>49009.0</v>
      </c>
      <c r="AM14" s="63">
        <f t="shared" si="4"/>
        <v>49009.0</v>
      </c>
      <c r="AN14" s="63">
        <f t="shared" si="4"/>
        <v>49009.0</v>
      </c>
      <c r="AO14" s="63">
        <f t="shared" si="4"/>
        <v>49009.0</v>
      </c>
      <c r="AP14" s="63">
        <f t="shared" si="4"/>
        <v>49009.0</v>
      </c>
      <c r="AQ14" s="63">
        <f t="shared" si="4"/>
        <v>59762.880000000005</v>
      </c>
      <c r="AR14" s="63">
        <f t="shared" si="4"/>
        <v>67128.54666666668</v>
      </c>
      <c r="AS14" s="63">
        <f t="shared" si="4"/>
        <v>50132.369999999995</v>
      </c>
      <c r="AT14" s="63">
        <f t="shared" si="4"/>
        <v>39378.49</v>
      </c>
      <c r="AU14" s="63">
        <f t="shared" si="4"/>
        <v>39378.49</v>
      </c>
      <c r="AV14" s="63">
        <f t="shared" si="4"/>
        <v>39378.49</v>
      </c>
      <c r="AW14" s="63">
        <f t="shared" si="4"/>
        <v>40501.86</v>
      </c>
      <c r="AX14" s="63">
        <f t="shared" si="4"/>
        <v>29747.98</v>
      </c>
      <c r="AY14" s="63">
        <f t="shared" si="4"/>
        <v>18994.1</v>
      </c>
      <c r="AZ14" s="63">
        <f t="shared" si="4"/>
        <v>4679.1</v>
      </c>
      <c r="BA14" s="63">
        <f t="shared" si="4"/>
        <v>1100.0</v>
      </c>
      <c r="BB14" s="63">
        <f t="shared" si="4"/>
        <v>1055.0</v>
      </c>
      <c r="BC14" s="63">
        <f t="shared" si="4"/>
        <v>800.0</v>
      </c>
      <c r="BD14" s="63">
        <f t="shared" si="4"/>
        <v>44795.666666666664</v>
      </c>
      <c r="BE14" s="63">
        <f>SUM(BE4:BE13)</f>
        <v>56408.249999999665</v>
      </c>
      <c r="BF14" s="65">
        <f>SUM(D14:BE14)</f>
        <v>1333070.0000000002</v>
      </c>
      <c r="BG14" s="72"/>
      <c r="BH14" s="69"/>
    </row>
    <row r="15" spans="1:60" ht="34" customHeight="1" thickBot="1">
      <c r="A15" s="218" t="s">
        <v>123</v>
      </c>
      <c r="B15" s="219"/>
      <c r="C15" s="220"/>
      <c r="D15" s="221">
        <f>BF14*1000</f>
        <v>1.3330700000000002E9</v>
      </c>
      <c r="E15" s="221"/>
      <c r="F15" s="221"/>
      <c r="G15" s="221"/>
      <c r="H15" s="221"/>
      <c r="I15" s="221"/>
      <c r="J15" s="221"/>
      <c r="K15" s="221"/>
      <c r="L15" s="221"/>
      <c r="M15" s="221"/>
      <c r="N15" s="221"/>
      <c r="O15" s="221"/>
      <c r="P15" s="221"/>
      <c r="Q15" s="221"/>
      <c r="R15" s="221"/>
      <c r="S15" s="221"/>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3"/>
      <c r="BH15" s="73"/>
    </row>
    <row r="16" spans="3:61" ht="16.75">
      <c r="C16" s="74" t="s">
        <v>124</v>
      </c>
      <c r="D16" s="75" t="s">
        <v>125</v>
      </c>
      <c r="E16" s="75" t="s">
        <v>126</v>
      </c>
      <c r="F16" s="75" t="s">
        <v>127</v>
      </c>
      <c r="G16" s="75" t="s">
        <v>128</v>
      </c>
      <c r="H16" s="75" t="s">
        <v>129</v>
      </c>
      <c r="I16" s="76" t="s">
        <v>130</v>
      </c>
      <c r="J16" s="76" t="s">
        <v>131</v>
      </c>
      <c r="K16" s="76" t="s">
        <v>132</v>
      </c>
      <c r="L16" s="76" t="s">
        <v>133</v>
      </c>
      <c r="M16" s="76" t="s">
        <v>134</v>
      </c>
      <c r="N16" s="76" t="s">
        <v>135</v>
      </c>
      <c r="O16" s="76" t="s">
        <v>136</v>
      </c>
      <c r="P16" s="76" t="s">
        <v>137</v>
      </c>
      <c r="Q16" s="76" t="s">
        <v>138</v>
      </c>
      <c r="R16" s="76" t="s">
        <v>139</v>
      </c>
      <c r="S16" s="76" t="s">
        <v>140</v>
      </c>
      <c r="T16" s="76" t="s">
        <v>141</v>
      </c>
      <c r="U16" s="75" t="s">
        <v>142</v>
      </c>
      <c r="V16" s="75" t="s">
        <v>143</v>
      </c>
      <c r="W16" s="75" t="s">
        <v>144</v>
      </c>
      <c r="X16" s="75" t="s">
        <v>145</v>
      </c>
      <c r="Y16" s="75" t="s">
        <v>146</v>
      </c>
      <c r="Z16" s="75" t="s">
        <v>147</v>
      </c>
      <c r="AA16" s="75" t="s">
        <v>148</v>
      </c>
      <c r="AB16" s="75" t="s">
        <v>149</v>
      </c>
      <c r="AC16" s="75" t="s">
        <v>150</v>
      </c>
      <c r="AD16" s="75" t="s">
        <v>151</v>
      </c>
      <c r="AE16" s="75" t="s">
        <v>152</v>
      </c>
      <c r="AF16" s="75" t="s">
        <v>153</v>
      </c>
      <c r="AG16" s="76" t="s">
        <v>154</v>
      </c>
      <c r="AH16" s="76" t="s">
        <v>155</v>
      </c>
      <c r="AI16" s="76" t="s">
        <v>156</v>
      </c>
      <c r="AJ16" s="76" t="s">
        <v>157</v>
      </c>
      <c r="AK16" s="76" t="s">
        <v>158</v>
      </c>
      <c r="AL16" s="76" t="s">
        <v>159</v>
      </c>
      <c r="AM16" s="76" t="s">
        <v>160</v>
      </c>
      <c r="AN16" s="76" t="s">
        <v>161</v>
      </c>
      <c r="AO16" s="76" t="s">
        <v>162</v>
      </c>
      <c r="AP16" s="76" t="s">
        <v>163</v>
      </c>
      <c r="AQ16" s="76" t="s">
        <v>164</v>
      </c>
      <c r="AR16" s="76" t="s">
        <v>165</v>
      </c>
      <c r="AS16" s="75" t="s">
        <v>166</v>
      </c>
      <c r="AT16" s="75" t="s">
        <v>167</v>
      </c>
      <c r="AU16" s="75" t="s">
        <v>168</v>
      </c>
      <c r="AV16" s="75" t="s">
        <v>169</v>
      </c>
      <c r="AW16" s="75" t="s">
        <v>170</v>
      </c>
      <c r="AX16" s="75" t="s">
        <v>171</v>
      </c>
      <c r="AY16" s="75" t="s">
        <v>172</v>
      </c>
      <c r="AZ16" s="75" t="s">
        <v>173</v>
      </c>
      <c r="BA16" s="75" t="s">
        <v>174</v>
      </c>
      <c r="BB16" s="75" t="s">
        <v>175</v>
      </c>
      <c r="BC16" s="75" t="s">
        <v>176</v>
      </c>
      <c r="BD16" s="75" t="s">
        <v>177</v>
      </c>
      <c r="BE16" s="76" t="s">
        <v>178</v>
      </c>
      <c r="BI16" s="77"/>
    </row>
    <row r="17" spans="4:60" ht="16.75">
      <c r="D17" s="78" t="s">
        <v>179</v>
      </c>
      <c r="E17" s="78"/>
      <c r="F17" s="78"/>
      <c r="G17" s="78"/>
      <c r="H17" s="78"/>
      <c r="I17" s="78"/>
      <c r="J17" s="78"/>
      <c r="K17" s="78"/>
      <c r="L17" s="78"/>
      <c r="M17" s="78"/>
      <c r="N17" s="78"/>
      <c r="O17" s="78"/>
      <c r="P17" s="78"/>
      <c r="Q17" s="78"/>
      <c r="R17" s="78"/>
      <c r="S17" s="79" t="s">
        <v>180</v>
      </c>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t="s">
        <v>181</v>
      </c>
      <c r="AZ17" s="81" t="s">
        <v>182</v>
      </c>
      <c r="BA17" s="81" t="s">
        <v>124</v>
      </c>
      <c r="BB17" s="82"/>
      <c r="BC17" s="81"/>
      <c r="BD17" s="81"/>
      <c r="BE17" s="81"/>
      <c r="BH17" s="77" t="s">
        <v>124</v>
      </c>
    </row>
    <row r="18" spans="26:61" ht="16.75">
      <c r="Z18" s="83">
        <f>SUM(U19:Z19)</f>
        <v>6.0</v>
      </c>
      <c r="AC18" s="83"/>
      <c r="AD18" s="83"/>
      <c r="AF18" s="83">
        <f>SUM(AA19:AF19)</f>
        <v>20.0</v>
      </c>
      <c r="AR18" s="84">
        <f>SUM(AG19:AR19)</f>
        <v>50.0</v>
      </c>
      <c r="AW18" s="84">
        <f>SUM(AS19:AW19)</f>
        <v>16.0</v>
      </c>
      <c r="BB18" s="84"/>
      <c r="BF18" s="85"/>
      <c r="BI18" t="s">
        <v>124</v>
      </c>
    </row>
    <row r="19" spans="1:58" ht="16.75">
      <c r="A19" t="s">
        <v>183</v>
      </c>
      <c r="U19" s="83">
        <v>0.0</v>
      </c>
      <c r="V19" s="83">
        <v>0.6</v>
      </c>
      <c r="W19" s="83">
        <v>1.0</v>
      </c>
      <c r="X19" s="83">
        <v>1.2</v>
      </c>
      <c r="Y19" s="83">
        <v>1.2</v>
      </c>
      <c r="Z19" s="83">
        <v>2.0</v>
      </c>
      <c r="AA19" s="83">
        <v>3.0</v>
      </c>
      <c r="AB19" s="83">
        <v>3.0</v>
      </c>
      <c r="AC19" s="83">
        <v>3.0</v>
      </c>
      <c r="AD19" s="83">
        <v>3.0</v>
      </c>
      <c r="AE19" s="84">
        <v>4.0</v>
      </c>
      <c r="AF19" s="84">
        <v>4.0</v>
      </c>
      <c r="AG19" s="84">
        <v>4.0</v>
      </c>
      <c r="AH19" s="84">
        <v>4.0</v>
      </c>
      <c r="AI19" s="84">
        <v>4.0</v>
      </c>
      <c r="AJ19" s="84">
        <v>4.0</v>
      </c>
      <c r="AK19" s="84">
        <v>4.0</v>
      </c>
      <c r="AL19" s="84">
        <v>4.0</v>
      </c>
      <c r="AM19" s="84">
        <v>4.0</v>
      </c>
      <c r="AN19" s="84">
        <v>4.0</v>
      </c>
      <c r="AO19" s="84">
        <v>4.0</v>
      </c>
      <c r="AP19" s="84">
        <v>4.0</v>
      </c>
      <c r="AQ19" s="84">
        <v>5.0</v>
      </c>
      <c r="AR19" s="84">
        <v>5.0</v>
      </c>
      <c r="AS19" s="84">
        <v>4.0</v>
      </c>
      <c r="AT19" s="84">
        <v>3.0</v>
      </c>
      <c r="AU19" s="84">
        <v>3.0</v>
      </c>
      <c r="AV19" s="84">
        <v>3.0</v>
      </c>
      <c r="AW19" s="84">
        <v>3.0</v>
      </c>
      <c r="AX19" s="84">
        <v>2.0</v>
      </c>
      <c r="AY19" s="84">
        <v>1.0</v>
      </c>
      <c r="BA19" s="84" t="s">
        <v>124</v>
      </c>
      <c r="BB19" s="84" t="s">
        <v>124</v>
      </c>
      <c r="BE19" s="85">
        <v>5.0</v>
      </c>
      <c r="BF19" s="84">
        <f>SUM(U19:BE19)</f>
        <v>100.0</v>
      </c>
    </row>
    <row r="20" spans="1:58" ht="16.75">
      <c r="A20" t="s">
        <v>184</v>
      </c>
      <c r="Y20" s="83">
        <v>0.5</v>
      </c>
      <c r="Z20" s="83">
        <v>0.5</v>
      </c>
      <c r="AA20" s="83">
        <v>1.0</v>
      </c>
      <c r="AB20" s="83">
        <v>1.0</v>
      </c>
      <c r="AC20" s="84">
        <v>2.0</v>
      </c>
      <c r="AD20" s="84">
        <v>2.0</v>
      </c>
      <c r="AE20" s="84">
        <v>2.0</v>
      </c>
      <c r="AF20" s="84">
        <v>3.0</v>
      </c>
      <c r="AG20" s="84">
        <v>3.0</v>
      </c>
      <c r="AH20" s="84">
        <v>3.0</v>
      </c>
      <c r="AI20" s="84">
        <v>3.0</v>
      </c>
      <c r="AJ20" s="84">
        <v>4.0</v>
      </c>
      <c r="AK20" s="84">
        <v>4.0</v>
      </c>
      <c r="AL20" s="84">
        <v>4.0</v>
      </c>
      <c r="AM20" s="84">
        <v>4.0</v>
      </c>
      <c r="AN20" s="84">
        <v>4.0</v>
      </c>
      <c r="AO20" s="84">
        <v>4.0</v>
      </c>
      <c r="AP20" s="84">
        <v>4.0</v>
      </c>
      <c r="AQ20" s="84">
        <v>4.0</v>
      </c>
      <c r="AR20" s="84">
        <v>4.0</v>
      </c>
      <c r="AS20" s="84">
        <v>5.0</v>
      </c>
      <c r="AT20" s="84">
        <v>5.0</v>
      </c>
      <c r="AU20" s="84">
        <v>5.0</v>
      </c>
      <c r="AV20" s="84">
        <v>5.0</v>
      </c>
      <c r="AW20" s="84">
        <v>6.0</v>
      </c>
      <c r="AX20" s="84">
        <v>6.0</v>
      </c>
      <c r="AY20" s="84">
        <v>6.0</v>
      </c>
      <c r="BE20" s="85">
        <v>5.0</v>
      </c>
      <c r="BF20" s="84">
        <f>SUM(T20:BE20)</f>
        <v>100.0</v>
      </c>
    </row>
    <row r="21" spans="1:25 52:58" ht="16.75">
      <c r="A21" t="s">
        <v>185</v>
      </c>
      <c r="P21" s="83">
        <v>8.0</v>
      </c>
      <c r="Q21" s="83">
        <v>8.0</v>
      </c>
      <c r="R21" s="83">
        <v>8.0</v>
      </c>
      <c r="S21" s="83">
        <v>8.0</v>
      </c>
      <c r="T21" s="83">
        <v>8.0</v>
      </c>
      <c r="U21" s="83">
        <v>10.0</v>
      </c>
      <c r="V21" s="83">
        <v>10.0</v>
      </c>
      <c r="W21" s="83">
        <v>10.0</v>
      </c>
      <c r="X21" s="83">
        <v>10.0</v>
      </c>
      <c r="Y21" s="83">
        <v>10.0</v>
      </c>
      <c r="AZ21" s="84">
        <v>10.0</v>
      </c>
      <c r="BF21" s="84">
        <f>SUM(D21:BE21)</f>
        <v>100.0</v>
      </c>
    </row>
    <row r="22" spans="58:58" ht="16.75">
      <c r="BF22" s="84"/>
    </row>
    <row r="23" spans="29:35" ht="16.75">
      <c r="AC23" s="83"/>
      <c r="AD23" s="83"/>
      <c r="AI23" s="84" t="s">
        <v>124</v>
      </c>
    </row>
  </sheetData>
  <sheetProtection password="CC3D" sheet="1" objects="1" scenarios="1"/>
  <mergeCells count="14">
    <mergeCell ref="B5:C5"/>
    <mergeCell ref="A1:BG1"/>
    <mergeCell ref="B2:C2"/>
    <mergeCell ref="B3:C3"/>
    <mergeCell ref="D3:BG3"/>
    <mergeCell ref="B4:C4"/>
    <mergeCell ref="A15:C15"/>
    <mergeCell ref="D15:BG15"/>
    <mergeCell ref="A6:A11"/>
    <mergeCell ref="B6:C6"/>
    <mergeCell ref="B7:B11"/>
    <mergeCell ref="B12:C12"/>
    <mergeCell ref="B13:C13"/>
    <mergeCell ref="A14:C14"/>
  </mergeCells>
  <pageMargins left="0.2362204724409449" right="0.2362204724409449" top="0.7480314960629921" bottom="0.7480314960629921" header="0.31496062992125984" footer="0.31496062992125984"/>
  <pageSetup fitToHeight="0" orientation="landscape" paperSize="8" scale="54" r:id="rId4"/>
  <colBreaks count="1" manualBreakCount="1">
    <brk id="5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5</vt:i4>
      </vt:variant>
    </vt:vector>
  </HeadingPairs>
  <TitlesOfParts>
    <vt:vector size="5" baseType="lpstr">
      <vt:lpstr>總表</vt:lpstr>
      <vt:lpstr>工作表1</vt:lpstr>
      <vt:lpstr>詳細價目表</vt:lpstr>
      <vt:lpstr>分年預算表(參考)</vt:lpstr>
      <vt:lpstr>分年預算月報表(參考)</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d60204</dc:creator>
  <cp:keywords/>
  <dc:description/>
  <cp:lastModifiedBy>莊君雅</cp:lastModifiedBy>
  <cp:lastPrinted>2024-10-28T06:08:40Z</cp:lastPrinted>
  <dcterms:created xsi:type="dcterms:W3CDTF">2022-04-05T03:37:07Z</dcterms:created>
  <dcterms:modified xsi:type="dcterms:W3CDTF">2025-01-17T09:03:39Z</dcterms:modified>
  <cp:category/>
</cp:coreProperties>
</file>